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gram Review\2019-20\Data\Division Reports\Spring Terms 2019-20\Career &amp; Technical Education Spring Terms 2019-20\"/>
    </mc:Choice>
  </mc:AlternateContent>
  <bookViews>
    <workbookView xWindow="28680" yWindow="555" windowWidth="29040" windowHeight="18240" tabRatio="756"/>
  </bookViews>
  <sheets>
    <sheet name="Definitions" sheetId="10" r:id="rId1"/>
    <sheet name="Student Characteristics" sheetId="11" r:id="rId2"/>
    <sheet name="Success Rates by Demographics" sheetId="3" r:id="rId3"/>
    <sheet name="Success Rates by Course" sheetId="1" r:id="rId4"/>
    <sheet name="Success Rates by DE Status" sheetId="7" r:id="rId5"/>
    <sheet name="Success Rates by DE &amp; Race" sheetId="9" r:id="rId6"/>
    <sheet name="Productivity" sheetId="4" r:id="rId7"/>
  </sheets>
  <definedNames>
    <definedName name="_xlnm.Print_Area" localSheetId="0">Definitions!$A$1:$B$24</definedName>
    <definedName name="_xlnm.Print_Area" localSheetId="3">'Success Rates by Course'!$A$1:$H$173</definedName>
    <definedName name="_xlnm.Print_Area" localSheetId="5">'Success Rates by DE &amp; Race'!$A$1:$T$57</definedName>
    <definedName name="_xlnm.Print_Area" localSheetId="4">'Success Rates by DE Status'!$A$1:$H$20</definedName>
    <definedName name="_xlnm.Print_Titles" localSheetId="3">'Success Rates by Course'!$11:$11</definedName>
    <definedName name="_xlnm.Print_Titles" localSheetId="5">'Success Rates by DE &amp; Race'!$A:$B</definedName>
    <definedName name="_xlnm.Print_Titles" localSheetId="2">'Success Rates by Demographics'!$23:$23</definedName>
    <definedName name="Sparkline20_24">'Student Characteristics'!$B$21,'Student Characteristics'!$D$21,'Student Characteristics'!$F$21,'Student Characteristics'!$H$21,'Student Characteristics'!$J$21</definedName>
    <definedName name="Sparkline20Younger">'Student Characteristics'!$B$20,'Student Characteristics'!$D$20,'Student Characteristics'!$F$20,'Student Characteristics'!$H$20,'Student Characteristics'!$J$20</definedName>
    <definedName name="Sparkline25_39">'Student Characteristics'!$B$22,'Student Characteristics'!$D$22,'Student Characteristics'!$F$22,'Student Characteristics'!$H$22,'Student Characteristics'!$J$22</definedName>
    <definedName name="Sparkline40">'Student Characteristics'!$B$23,'Student Characteristics'!$D$23,'Student Characteristics'!$F$23,'Student Characteristics'!$H$23,'Student Characteristics'!$J$23</definedName>
    <definedName name="SparklineAfricanAmerican">'Student Characteristics'!$B$9,'Student Characteristics'!$D$9,'Student Characteristics'!$F$9,'Student Characteristics'!$H$9,'Student Characteristics'!$J$9</definedName>
    <definedName name="SparklineAmericanIndian">'Student Characteristics'!$B$10,'Student Characteristics'!$D$10,'Student Characteristics'!$F$10,'Student Characteristics'!$H$10,'Student Characteristics'!$J$10</definedName>
    <definedName name="SparklineAsian">'Student Characteristics'!$B$11,'Student Characteristics'!$D$11,'Student Characteristics'!$F$11,'Student Characteristics'!$H$11,'Student Characteristics'!$J$11</definedName>
    <definedName name="SparklineCertificateOnly">'Student Characteristics'!$B$29,'Student Characteristics'!$D$29,'Student Characteristics'!$F$29,'Student Characteristics'!$H$29,'Student Characteristics'!$J$29</definedName>
    <definedName name="SparklineDegreeOnly">'Student Characteristics'!$B$28,'Student Characteristics'!$D$28,'Student Characteristics'!$F$28,'Student Characteristics'!$H$28,'Student Characteristics'!$J$28</definedName>
    <definedName name="SparklineFemale">'Student Characteristics'!$B$4,'Student Characteristics'!$D$4,'Student Characteristics'!$F$4,'Student Characteristics'!$H$4,'Student Characteristics'!$J$4</definedName>
    <definedName name="SparklineFilipino">'Student Characteristics'!$B$12,'Student Characteristics'!$D$12,'Student Characteristics'!$F$12,'Student Characteristics'!$H$12,'Student Characteristics'!$J$12</definedName>
    <definedName name="SparklineFT">'Student Characteristics'!$B$34,'Student Characteristics'!$D$34,'Student Characteristics'!$F$34,'Student Characteristics'!$H$34,'Student Characteristics'!$J$34</definedName>
    <definedName name="SparklineLatino">'Student Characteristics'!$B$13,'Student Characteristics'!$D$13,'Student Characteristics'!$F$13,'Student Characteristics'!$H$13,'Student Characteristics'!$J$13</definedName>
    <definedName name="SparklineMale">'Student Characteristics'!$B$5,'Student Characteristics'!$D$5,'Student Characteristics'!$F$5,'Student Characteristics'!$H$5,'Student Characteristics'!$J$5</definedName>
    <definedName name="SparklineMultipleRaces">'Student Characteristics'!$B$16,'Student Characteristics'!$D$16,'Student Characteristics'!$F$16,'Student Characteristics'!$H$16,'Student Characteristics'!$J$16</definedName>
    <definedName name="SparklineNoDegree">'Student Characteristics'!$B$27,'Student Characteristics'!$D$27,'Student Characteristics'!$F$27,'Student Characteristics'!$H$27,'Student Characteristics'!$J$27</definedName>
    <definedName name="SparklineOtherGoal">'Student Characteristics'!$B$30,'Student Characteristics'!$D$30,'Student Characteristics'!$F$30,'Student Characteristics'!$H$30,'Student Characteristics'!$J$30</definedName>
    <definedName name="SparklinePI">'Student Characteristics'!$B$14,'Student Characteristics'!$D$14,'Student Characteristics'!$F$14,'Student Characteristics'!$H$14,'Student Characteristics'!$J$14</definedName>
    <definedName name="SparklinePT">'Student Characteristics'!$B$33,'Student Characteristics'!$D$33,'Student Characteristics'!$F$33,'Student Characteristics'!$H$33,'Student Characteristics'!$J$33</definedName>
    <definedName name="SparklinePTFTTotal">'Student Characteristics'!$B$35,'Student Characteristics'!$D$35,'Student Characteristics'!$F$35,'Student Characteristics'!$H$35,'Student Characteristics'!$J$35</definedName>
    <definedName name="SparklineTotalAge">'Student Characteristics'!$B$24,'Student Characteristics'!$D$24,'Student Characteristics'!$F$24,'Student Characteristics'!$H$24,'Student Characteristics'!$J$24</definedName>
    <definedName name="SparklineTotalGender">'Student Characteristics'!$B$7,'Student Characteristics'!$D$7,'Student Characteristics'!$F$7,'Student Characteristics'!$H$7,'Student Characteristics'!$J$7</definedName>
    <definedName name="SparklineTotalGoal">'Student Characteristics'!$B$31,'Student Characteristics'!$D$31,'Student Characteristics'!$F$31,'Student Characteristics'!$H$31,'Student Characteristics'!$J$31</definedName>
    <definedName name="SparklineTotalRace">'Student Characteristics'!$B$18,'Student Characteristics'!$D$18,'Student Characteristics'!$F$18,'Student Characteristics'!$H$18,'Student Characteristics'!$J$18</definedName>
    <definedName name="SparklineTransferDegree">'Student Characteristics'!$B$26,'Student Characteristics'!$D$26,'Student Characteristics'!$F$26,'Student Characteristics'!$H$26,'Student Characteristics'!$J$26</definedName>
    <definedName name="SparklineTransferNoDegree">'Student Characteristics'!$B$27,'Student Characteristics'!$D$27,'Student Characteristics'!$F$27,'Student Characteristics'!$H$27,'Student Characteristics'!$J$27</definedName>
    <definedName name="SparklineUnknownGender">'Student Characteristics'!$B$6,'Student Characteristics'!$D$6,'Student Characteristics'!$F$6,'Student Characteristics'!$H$6,'Student Characteristics'!$J$6</definedName>
    <definedName name="SparklineUnknownRace">'Student Characteristics'!$B$17,'Student Characteristics'!$D$17,'Student Characteristics'!$F$17,'Student Characteristics'!$H$17,'Student Characteristics'!$J$17</definedName>
    <definedName name="SparklineWhite">'Student Characteristics'!$B$15,'Student Characteristics'!$D$15,'Student Characteristics'!$F$15,'Student Characteristics'!$H$15,'Student Characteristics'!$J$15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73" i="1" l="1"/>
  <c r="D173" i="1"/>
  <c r="C173" i="1"/>
  <c r="F167" i="1"/>
  <c r="D167" i="1"/>
  <c r="C167" i="1"/>
  <c r="F161" i="1"/>
  <c r="D161" i="1"/>
  <c r="C161" i="1"/>
  <c r="F155" i="1"/>
  <c r="D155" i="1"/>
  <c r="C155" i="1"/>
  <c r="F149" i="1"/>
  <c r="D149" i="1"/>
  <c r="C149" i="1"/>
  <c r="F143" i="1"/>
  <c r="G143" i="1" s="1"/>
  <c r="D143" i="1"/>
  <c r="C143" i="1"/>
  <c r="F137" i="1"/>
  <c r="D137" i="1"/>
  <c r="C137" i="1"/>
  <c r="F131" i="1"/>
  <c r="D131" i="1"/>
  <c r="C131" i="1"/>
  <c r="F125" i="1"/>
  <c r="D125" i="1"/>
  <c r="C125" i="1"/>
  <c r="F119" i="1"/>
  <c r="D119" i="1"/>
  <c r="E119" i="1" s="1"/>
  <c r="C119" i="1"/>
  <c r="F113" i="1"/>
  <c r="D113" i="1"/>
  <c r="C113" i="1"/>
  <c r="F107" i="1"/>
  <c r="D107" i="1"/>
  <c r="C107" i="1"/>
  <c r="F101" i="1"/>
  <c r="D101" i="1"/>
  <c r="C101" i="1"/>
  <c r="F95" i="1"/>
  <c r="D95" i="1"/>
  <c r="C95" i="1"/>
  <c r="F89" i="1"/>
  <c r="D89" i="1"/>
  <c r="C89" i="1"/>
  <c r="F83" i="1"/>
  <c r="D83" i="1"/>
  <c r="C83" i="1"/>
  <c r="F77" i="1"/>
  <c r="D77" i="1"/>
  <c r="C77" i="1"/>
  <c r="F71" i="1"/>
  <c r="D71" i="1"/>
  <c r="E71" i="1" s="1"/>
  <c r="C71" i="1"/>
  <c r="F65" i="1"/>
  <c r="D65" i="1"/>
  <c r="C65" i="1"/>
  <c r="F59" i="1"/>
  <c r="D59" i="1"/>
  <c r="C59" i="1"/>
  <c r="E83" i="1" l="1"/>
  <c r="E161" i="1"/>
  <c r="G83" i="1"/>
  <c r="G161" i="1"/>
  <c r="G59" i="1"/>
  <c r="G119" i="1"/>
  <c r="E125" i="1"/>
  <c r="G155" i="1"/>
  <c r="G77" i="1"/>
  <c r="E101" i="1"/>
  <c r="E131" i="1"/>
  <c r="G131" i="1"/>
  <c r="G101" i="1"/>
  <c r="G149" i="1"/>
  <c r="E167" i="1"/>
  <c r="E107" i="1"/>
  <c r="G107" i="1"/>
  <c r="E95" i="1"/>
  <c r="G95" i="1"/>
  <c r="E173" i="1"/>
  <c r="G173" i="1"/>
  <c r="G167" i="1"/>
  <c r="E155" i="1"/>
  <c r="E149" i="1"/>
  <c r="E143" i="1"/>
  <c r="E137" i="1"/>
  <c r="G137" i="1"/>
  <c r="G125" i="1"/>
  <c r="G113" i="1"/>
  <c r="E113" i="1"/>
  <c r="E89" i="1"/>
  <c r="G89" i="1"/>
  <c r="E77" i="1"/>
  <c r="G71" i="1"/>
  <c r="G65" i="1"/>
  <c r="E65" i="1"/>
  <c r="E59" i="1"/>
  <c r="J35" i="11"/>
  <c r="H35" i="11"/>
  <c r="I33" i="11" s="1"/>
  <c r="F35" i="11"/>
  <c r="G33" i="11" s="1"/>
  <c r="D35" i="11"/>
  <c r="E34" i="11" s="1"/>
  <c r="B35" i="11"/>
  <c r="C34" i="11" s="1"/>
  <c r="L34" i="11"/>
  <c r="L33" i="11"/>
  <c r="K33" i="11"/>
  <c r="J31" i="11"/>
  <c r="L31" i="11" s="1"/>
  <c r="H31" i="11"/>
  <c r="I30" i="11" s="1"/>
  <c r="F31" i="11"/>
  <c r="G28" i="11" s="1"/>
  <c r="D31" i="11"/>
  <c r="E29" i="11" s="1"/>
  <c r="B31" i="11"/>
  <c r="C30" i="11" s="1"/>
  <c r="L30" i="11"/>
  <c r="L29" i="11"/>
  <c r="C29" i="11"/>
  <c r="L28" i="11"/>
  <c r="L27" i="11"/>
  <c r="C27" i="11"/>
  <c r="L26" i="11"/>
  <c r="J24" i="11"/>
  <c r="H24" i="11"/>
  <c r="I20" i="11" s="1"/>
  <c r="F24" i="11"/>
  <c r="G22" i="11" s="1"/>
  <c r="D24" i="11"/>
  <c r="E20" i="11" s="1"/>
  <c r="B24" i="11"/>
  <c r="C21" i="11" s="1"/>
  <c r="L23" i="11"/>
  <c r="L22" i="11"/>
  <c r="L21" i="11"/>
  <c r="L20" i="11"/>
  <c r="G20" i="11"/>
  <c r="J18" i="11"/>
  <c r="K14" i="11" s="1"/>
  <c r="H18" i="11"/>
  <c r="I10" i="11" s="1"/>
  <c r="F18" i="11"/>
  <c r="G14" i="11" s="1"/>
  <c r="D18" i="11"/>
  <c r="E13" i="11" s="1"/>
  <c r="B18" i="11"/>
  <c r="C16" i="11" s="1"/>
  <c r="L17" i="11"/>
  <c r="I17" i="11"/>
  <c r="G17" i="11"/>
  <c r="E17" i="11"/>
  <c r="L16" i="11"/>
  <c r="G16" i="11"/>
  <c r="L15" i="11"/>
  <c r="I15" i="11"/>
  <c r="G15" i="11"/>
  <c r="E15" i="11"/>
  <c r="L14" i="11"/>
  <c r="C14" i="11"/>
  <c r="L13" i="11"/>
  <c r="I13" i="11"/>
  <c r="G13" i="11"/>
  <c r="L12" i="11"/>
  <c r="G12" i="11"/>
  <c r="E12" i="11"/>
  <c r="L11" i="11"/>
  <c r="I11" i="11"/>
  <c r="G11" i="11"/>
  <c r="L10" i="11"/>
  <c r="C10" i="11"/>
  <c r="L9" i="11"/>
  <c r="I9" i="11"/>
  <c r="G9" i="11"/>
  <c r="J7" i="11"/>
  <c r="K5" i="11" s="1"/>
  <c r="H7" i="11"/>
  <c r="I6" i="11" s="1"/>
  <c r="F7" i="11"/>
  <c r="G4" i="11" s="1"/>
  <c r="D7" i="11"/>
  <c r="E4" i="11" s="1"/>
  <c r="B7" i="11"/>
  <c r="C6" i="11" s="1"/>
  <c r="L6" i="11"/>
  <c r="L5" i="11"/>
  <c r="L4" i="11"/>
  <c r="E10" i="11" l="1"/>
  <c r="G34" i="11"/>
  <c r="G35" i="11"/>
  <c r="I34" i="11"/>
  <c r="E9" i="11"/>
  <c r="K16" i="11"/>
  <c r="I35" i="11"/>
  <c r="G23" i="11"/>
  <c r="E14" i="11"/>
  <c r="C28" i="11"/>
  <c r="E33" i="11"/>
  <c r="E35" i="11" s="1"/>
  <c r="L35" i="11"/>
  <c r="K29" i="11"/>
  <c r="K30" i="11"/>
  <c r="K26" i="11"/>
  <c r="K27" i="11"/>
  <c r="I28" i="11"/>
  <c r="I29" i="11"/>
  <c r="I26" i="11"/>
  <c r="I27" i="11"/>
  <c r="G30" i="11"/>
  <c r="G26" i="11"/>
  <c r="E28" i="11"/>
  <c r="E27" i="11"/>
  <c r="E26" i="11"/>
  <c r="E30" i="11"/>
  <c r="I23" i="11"/>
  <c r="I21" i="11"/>
  <c r="I22" i="11"/>
  <c r="G21" i="11"/>
  <c r="E22" i="11"/>
  <c r="L24" i="11"/>
  <c r="K12" i="11"/>
  <c r="I16" i="11"/>
  <c r="I14" i="11"/>
  <c r="I12" i="11"/>
  <c r="G10" i="11"/>
  <c r="G18" i="11" s="1"/>
  <c r="E16" i="11"/>
  <c r="E11" i="11"/>
  <c r="E18" i="11" s="1"/>
  <c r="K6" i="11"/>
  <c r="I4" i="11"/>
  <c r="E6" i="11"/>
  <c r="E5" i="11"/>
  <c r="E7" i="11" s="1"/>
  <c r="C5" i="11"/>
  <c r="L7" i="11"/>
  <c r="C4" i="11"/>
  <c r="G5" i="11"/>
  <c r="G7" i="11" s="1"/>
  <c r="C23" i="11"/>
  <c r="I5" i="11"/>
  <c r="I7" i="11" s="1"/>
  <c r="K9" i="11"/>
  <c r="C11" i="11"/>
  <c r="K13" i="11"/>
  <c r="C15" i="11"/>
  <c r="K17" i="11"/>
  <c r="E23" i="11"/>
  <c r="C26" i="11"/>
  <c r="C31" i="11" s="1"/>
  <c r="G27" i="11"/>
  <c r="K28" i="11"/>
  <c r="G6" i="11"/>
  <c r="C20" i="11"/>
  <c r="K22" i="11"/>
  <c r="K20" i="11"/>
  <c r="C22" i="11"/>
  <c r="C33" i="11"/>
  <c r="C35" i="11" s="1"/>
  <c r="K4" i="11"/>
  <c r="K23" i="11"/>
  <c r="K34" i="11"/>
  <c r="K35" i="11" s="1"/>
  <c r="C9" i="11"/>
  <c r="K11" i="11"/>
  <c r="C13" i="11"/>
  <c r="K15" i="11"/>
  <c r="C17" i="11"/>
  <c r="L18" i="11"/>
  <c r="E21" i="11"/>
  <c r="G29" i="11"/>
  <c r="K10" i="11"/>
  <c r="C12" i="11"/>
  <c r="K21" i="11"/>
  <c r="G24" i="11" l="1"/>
  <c r="C7" i="11"/>
  <c r="I18" i="11"/>
  <c r="I24" i="11"/>
  <c r="E24" i="11"/>
  <c r="I31" i="11"/>
  <c r="K31" i="11"/>
  <c r="G31" i="11"/>
  <c r="E31" i="11"/>
  <c r="K7" i="11"/>
  <c r="C24" i="11"/>
  <c r="K18" i="11"/>
  <c r="K24" i="11"/>
  <c r="C18" i="11"/>
  <c r="D8" i="3"/>
  <c r="C8" i="3"/>
  <c r="F53" i="1" l="1"/>
  <c r="D53" i="1"/>
  <c r="C53" i="1"/>
  <c r="F47" i="1"/>
  <c r="D47" i="1"/>
  <c r="C47" i="1"/>
  <c r="F41" i="1"/>
  <c r="D41" i="1"/>
  <c r="E41" i="1" s="1"/>
  <c r="C41" i="1"/>
  <c r="F35" i="1"/>
  <c r="D35" i="1"/>
  <c r="C35" i="1"/>
  <c r="F29" i="1"/>
  <c r="D29" i="1"/>
  <c r="C29" i="1"/>
  <c r="F23" i="1"/>
  <c r="D23" i="1"/>
  <c r="C23" i="1"/>
  <c r="F17" i="1"/>
  <c r="D17" i="1"/>
  <c r="C17" i="1"/>
  <c r="G17" i="1" s="1"/>
  <c r="F77" i="3"/>
  <c r="D77" i="3"/>
  <c r="C77" i="3"/>
  <c r="F71" i="3"/>
  <c r="D71" i="3"/>
  <c r="C71" i="3"/>
  <c r="F65" i="3"/>
  <c r="D65" i="3"/>
  <c r="C65" i="3"/>
  <c r="F59" i="3"/>
  <c r="D59" i="3"/>
  <c r="E59" i="3" s="1"/>
  <c r="C59" i="3"/>
  <c r="F53" i="3"/>
  <c r="D53" i="3"/>
  <c r="C53" i="3"/>
  <c r="F47" i="3"/>
  <c r="D47" i="3"/>
  <c r="C47" i="3"/>
  <c r="F41" i="3"/>
  <c r="D41" i="3"/>
  <c r="C41" i="3"/>
  <c r="F35" i="3"/>
  <c r="D35" i="3"/>
  <c r="C35" i="3"/>
  <c r="F29" i="3"/>
  <c r="D29" i="3"/>
  <c r="C29" i="3"/>
  <c r="F22" i="3"/>
  <c r="D22" i="3"/>
  <c r="C22" i="3"/>
  <c r="F16" i="3"/>
  <c r="D16" i="3"/>
  <c r="E16" i="3" s="1"/>
  <c r="C16" i="3"/>
  <c r="F9" i="1"/>
  <c r="D9" i="1"/>
  <c r="C9" i="1"/>
  <c r="F8" i="3"/>
  <c r="F20" i="7"/>
  <c r="D20" i="7"/>
  <c r="C20" i="7"/>
  <c r="C14" i="7"/>
  <c r="D14" i="7"/>
  <c r="E14" i="7" s="1"/>
  <c r="F14" i="7"/>
  <c r="G14" i="7" s="1"/>
  <c r="F8" i="7"/>
  <c r="D8" i="7"/>
  <c r="C8" i="7"/>
  <c r="R57" i="9"/>
  <c r="L57" i="9"/>
  <c r="M57" i="9" s="1"/>
  <c r="L51" i="9"/>
  <c r="L45" i="9"/>
  <c r="M45" i="9" s="1"/>
  <c r="L39" i="9"/>
  <c r="L33" i="9"/>
  <c r="L27" i="9"/>
  <c r="L21" i="9"/>
  <c r="L9" i="9"/>
  <c r="I9" i="9"/>
  <c r="I15" i="9"/>
  <c r="C21" i="9"/>
  <c r="C15" i="9"/>
  <c r="C9" i="9"/>
  <c r="C33" i="9"/>
  <c r="C39" i="9"/>
  <c r="C45" i="9"/>
  <c r="C51" i="9"/>
  <c r="P57" i="9"/>
  <c r="O57" i="9"/>
  <c r="J57" i="9"/>
  <c r="K57" i="9" s="1"/>
  <c r="I57" i="9"/>
  <c r="F57" i="9"/>
  <c r="D57" i="9"/>
  <c r="C57" i="9"/>
  <c r="R45" i="9"/>
  <c r="P45" i="9"/>
  <c r="O45" i="9"/>
  <c r="J45" i="9"/>
  <c r="I45" i="9"/>
  <c r="F45" i="9"/>
  <c r="D45" i="9"/>
  <c r="R51" i="9"/>
  <c r="S51" i="9" s="1"/>
  <c r="P51" i="9"/>
  <c r="O51" i="9"/>
  <c r="J51" i="9"/>
  <c r="I51" i="9"/>
  <c r="K51" i="9" s="1"/>
  <c r="F51" i="9"/>
  <c r="D51" i="9"/>
  <c r="R39" i="9"/>
  <c r="P39" i="9"/>
  <c r="O39" i="9"/>
  <c r="J39" i="9"/>
  <c r="I39" i="9"/>
  <c r="F39" i="9"/>
  <c r="G39" i="9" s="1"/>
  <c r="D39" i="9"/>
  <c r="R33" i="9"/>
  <c r="P33" i="9"/>
  <c r="O33" i="9"/>
  <c r="J33" i="9"/>
  <c r="I33" i="9"/>
  <c r="F33" i="9"/>
  <c r="D33" i="9"/>
  <c r="R27" i="9"/>
  <c r="P27" i="9"/>
  <c r="O27" i="9"/>
  <c r="J27" i="9"/>
  <c r="I27" i="9"/>
  <c r="F27" i="9"/>
  <c r="D27" i="9"/>
  <c r="C27" i="9"/>
  <c r="R21" i="9"/>
  <c r="P21" i="9"/>
  <c r="O21" i="9"/>
  <c r="J21" i="9"/>
  <c r="I21" i="9"/>
  <c r="F21" i="9"/>
  <c r="D21" i="9"/>
  <c r="R15" i="9"/>
  <c r="S15" i="9" s="1"/>
  <c r="P15" i="9"/>
  <c r="O15" i="9"/>
  <c r="L15" i="9"/>
  <c r="J15" i="9"/>
  <c r="F15" i="9"/>
  <c r="D15" i="9"/>
  <c r="O9" i="9"/>
  <c r="F9" i="9"/>
  <c r="D9" i="9"/>
  <c r="R9" i="9"/>
  <c r="P9" i="9"/>
  <c r="J9" i="9"/>
  <c r="S45" i="9" l="1"/>
  <c r="E29" i="3"/>
  <c r="G29" i="3"/>
  <c r="E35" i="3"/>
  <c r="Q33" i="9"/>
  <c r="E51" i="9"/>
  <c r="E8" i="7"/>
  <c r="E20" i="7"/>
  <c r="E17" i="1"/>
  <c r="E45" i="9"/>
  <c r="G20" i="7"/>
  <c r="G8" i="7"/>
  <c r="G22" i="3"/>
  <c r="E41" i="3"/>
  <c r="K15" i="9"/>
  <c r="Q15" i="9"/>
  <c r="G51" i="9"/>
  <c r="Q45" i="9"/>
  <c r="M51" i="9"/>
  <c r="K39" i="9"/>
  <c r="E47" i="1"/>
  <c r="G53" i="1"/>
  <c r="E29" i="1"/>
  <c r="G29" i="1"/>
  <c r="G23" i="1"/>
  <c r="E53" i="3"/>
  <c r="G41" i="3"/>
  <c r="Q57" i="9"/>
  <c r="E57" i="9"/>
  <c r="G57" i="9"/>
  <c r="S57" i="9"/>
  <c r="Q51" i="9"/>
  <c r="K45" i="9"/>
  <c r="G45" i="9"/>
  <c r="S39" i="9"/>
  <c r="M39" i="9"/>
  <c r="Q39" i="9"/>
  <c r="E39" i="9"/>
  <c r="K33" i="9"/>
  <c r="S33" i="9"/>
  <c r="M33" i="9"/>
  <c r="E33" i="9"/>
  <c r="E27" i="9"/>
  <c r="K27" i="9"/>
  <c r="M27" i="9"/>
  <c r="G27" i="9"/>
  <c r="Q27" i="9"/>
  <c r="S27" i="9"/>
  <c r="M21" i="9"/>
  <c r="K21" i="9"/>
  <c r="Q21" i="9"/>
  <c r="S21" i="9"/>
  <c r="M15" i="9"/>
  <c r="E53" i="1"/>
  <c r="G47" i="1"/>
  <c r="G41" i="1"/>
  <c r="G35" i="1"/>
  <c r="E35" i="1"/>
  <c r="E23" i="1"/>
  <c r="G9" i="1"/>
  <c r="E77" i="3"/>
  <c r="G77" i="3"/>
  <c r="E71" i="3"/>
  <c r="G71" i="3"/>
  <c r="G65" i="3"/>
  <c r="E65" i="3"/>
  <c r="G59" i="3"/>
  <c r="G53" i="3"/>
  <c r="E47" i="3"/>
  <c r="G47" i="3"/>
  <c r="G35" i="3"/>
  <c r="E22" i="3"/>
  <c r="G16" i="3"/>
  <c r="E9" i="1"/>
  <c r="E8" i="3"/>
  <c r="G8" i="3"/>
  <c r="E21" i="9"/>
  <c r="G21" i="9"/>
  <c r="E15" i="9"/>
  <c r="G15" i="9"/>
  <c r="G33" i="9"/>
  <c r="G9" i="9"/>
  <c r="E9" i="9"/>
  <c r="M9" i="9"/>
  <c r="K9" i="9"/>
  <c r="Q9" i="9"/>
  <c r="S9" i="9"/>
</calcChain>
</file>

<file path=xl/sharedStrings.xml><?xml version="1.0" encoding="utf-8"?>
<sst xmlns="http://schemas.openxmlformats.org/spreadsheetml/2006/main" count="1237" uniqueCount="131">
  <si>
    <t>Success Rate</t>
  </si>
  <si>
    <t>Term</t>
  </si>
  <si>
    <t>Age</t>
  </si>
  <si>
    <t>&lt;20 years</t>
  </si>
  <si>
    <t>20-24 years</t>
  </si>
  <si>
    <t>25-39 years</t>
  </si>
  <si>
    <t>40+ years</t>
  </si>
  <si>
    <t>Gender</t>
  </si>
  <si>
    <t>Female</t>
  </si>
  <si>
    <t>Male</t>
  </si>
  <si>
    <t>Unknown</t>
  </si>
  <si>
    <t>African-American/Non-Hispanic</t>
  </si>
  <si>
    <t>American Indian/Alaskan Native</t>
  </si>
  <si>
    <t>Asian</t>
  </si>
  <si>
    <t>Filipino</t>
  </si>
  <si>
    <t>Pacific Islander</t>
  </si>
  <si>
    <t>White</t>
  </si>
  <si>
    <t>Multiple Races</t>
  </si>
  <si>
    <t>Unknown/Non-Respondent</t>
  </si>
  <si>
    <t>Race/Ethnicity</t>
  </si>
  <si>
    <t>Transfer with Degree</t>
  </si>
  <si>
    <t>Transfer without Degree</t>
  </si>
  <si>
    <t>Degree Only</t>
  </si>
  <si>
    <t>Certificate Only</t>
  </si>
  <si>
    <t>Other</t>
  </si>
  <si>
    <t>Full-Time/Part-Time Status</t>
  </si>
  <si>
    <t>Full-time (12 or more units)</t>
  </si>
  <si>
    <t>Total</t>
  </si>
  <si>
    <t>5-Year Change</t>
  </si>
  <si>
    <t>--</t>
  </si>
  <si>
    <t>Primary Section Count</t>
  </si>
  <si>
    <t>WSCH</t>
  </si>
  <si>
    <t>Load Cushion</t>
  </si>
  <si>
    <t>Capacity</t>
  </si>
  <si>
    <t>Fill Rate</t>
  </si>
  <si>
    <t>Ethnicity</t>
  </si>
  <si>
    <t>African-American Non-Hispanic</t>
  </si>
  <si>
    <t>American Indian/ Alaskan Native</t>
  </si>
  <si>
    <t>Multiple Races/               Ethnicities</t>
  </si>
  <si>
    <t>Unknown/ Non-Respondent</t>
  </si>
  <si>
    <t>Course</t>
  </si>
  <si>
    <t>Program</t>
  </si>
  <si>
    <t>On-Campus</t>
  </si>
  <si>
    <t>Location</t>
  </si>
  <si>
    <t>Retention Rate</t>
  </si>
  <si>
    <t>Course GPA</t>
  </si>
  <si>
    <t>Enrollment</t>
  </si>
  <si>
    <t>Retained</t>
  </si>
  <si>
    <t>Successful</t>
  </si>
  <si>
    <t>Less Than 50% Online</t>
  </si>
  <si>
    <t>100% Online</t>
  </si>
  <si>
    <t>White                    
Non-Hispanic</t>
  </si>
  <si>
    <t>Educational Goal</t>
  </si>
  <si>
    <t>White Non-Hispanic</t>
  </si>
  <si>
    <t>Unknown/
Non-Respondent</t>
  </si>
  <si>
    <t>American Indian/
Alaskan Native</t>
  </si>
  <si>
    <t>African-American/
Black Non-Hispanic</t>
  </si>
  <si>
    <t>Multiple Races/
Ethnicities</t>
  </si>
  <si>
    <t>Student Characteristics</t>
  </si>
  <si>
    <t>Definition</t>
  </si>
  <si>
    <t>Courses that are conducted 100% online</t>
  </si>
  <si>
    <t>Traditional, face-to-face courses that do not have a required online component</t>
  </si>
  <si>
    <t>Courses that are conducted less than 50% online and more than 50% face-to-face/on-campus</t>
  </si>
  <si>
    <t>The number of enrollments that resulted in passing grades of A, B, C, or P divided by total enrollments;
Success Rate = (Grades of A, B, C and P / Grades of A, B, C, D, F, P, NP, I, and W)</t>
  </si>
  <si>
    <t>The number of enrollments that resulted in passing grades of A, B, C, or P</t>
  </si>
  <si>
    <t>The number of enrollments that resulted in grades of A, B, C, D, F, P, NP, or I (i.e., grades other than W) divided by total enrollments;
Retention Rate = (Grades of A, B, C, D, F, P, NP, and I / Grades of A, B, C, D, F, P, NP, I, and W)</t>
  </si>
  <si>
    <t>Unduplicated count of students (i.e., headcount); for example, if one student is enrolled in five classes, that student is counted as one</t>
  </si>
  <si>
    <t>The number of enrollments that resulted in grades of A, B, C, D, F, P, NP, or I (i.e., grades other than W)</t>
  </si>
  <si>
    <t>Weekly Student Contact Hours (WSCH)</t>
  </si>
  <si>
    <t>The number of student contact hours per week multiplied by the number of students enrolled. WSCH is a proxy for the revenue that classes generate.</t>
  </si>
  <si>
    <t>The ratio of Weekly Student Contact Hours (WSCH) to the total number of Full-Time Equivalent Faculty (FTEF). For example, if a course has a combined (across sections) WSCH of 6,665 and a combined (across sections) FTEF of 11.45, the WSCH/FTEF equation would be 6,665/11.45=582. The statewide load benchmark for a 17.5 week semester is 525.</t>
  </si>
  <si>
    <t>The total number of full-time equivalent students enrolled at census. One FTES is equal to one student enrolled in 15 semester hours. For weekly and daily census classes, FTES = WSCH x Term Length Multiplier / 525. The Term Length Multiplier for colleges with traditional, non-compressed calendars is 17.5. Nonresidents, non-state supported, cancelled, and tutoring classes are excluded from this metric.</t>
  </si>
  <si>
    <t>The total number of full-time equivalent students enrolled at census (FTES) divided by the total number of full-time equivalent faculty (FTEF)</t>
  </si>
  <si>
    <t>The instructional FTEF (of a program, division, or the college) that is not accounted for by contract/fulltime regular load (FT FTEF); for example, if a program has a total FTEF of 7.5 and 2.0 of that load is accounted for by two contract/full-time faculty at regular load (FT FTEF), the load cushion would be 5.5</t>
  </si>
  <si>
    <t>One FTEF is equivalent to one faculty member teaching 15 hours of lecture (or 20 hours of lab) per week in a given semester; FTEF is a proxy for instructional cost</t>
  </si>
  <si>
    <t>The number of students enrolled at census (this is typically during the third week of classes for full-semester, 16-week courses), or duplicated headcount; for example, if one student is enrolled in five classes, that student is counted as five enrollments</t>
  </si>
  <si>
    <t>The maximum capacity or enrollment maximum for a given course as determined by a variety of criteria, including such factors as pedagogy, room size, and available seats/work stations</t>
  </si>
  <si>
    <t>The total number of enrollments divided by the class maximum or capacity</t>
  </si>
  <si>
    <t>Productivity/Efficiency:</t>
  </si>
  <si>
    <t>Distance Education Status:</t>
  </si>
  <si>
    <t>Course- and Program-Level Outcomes:</t>
  </si>
  <si>
    <t>The total grade point average of all students for a given course. In other words, the total grade points earned divided by the number of units attempted within the course. Note that this figure only reflects grades and units attempted within the course. It is not based on students' term GPA or culumative GPA; rather, it is an "average grade" in a course or across courses in a program.</t>
  </si>
  <si>
    <t>The total number of primary course sections offered in a given term. In the case of cross-listed course sections, only one primary course section is counted.</t>
  </si>
  <si>
    <t>WSCH/FTEF</t>
  </si>
  <si>
    <t>Full-Time Equivalent Students (FTES)</t>
  </si>
  <si>
    <t>FTES/FTEF</t>
  </si>
  <si>
    <t>FTES</t>
  </si>
  <si>
    <t>Hispanic/Latino</t>
  </si>
  <si>
    <t>Full-Time Equivalent Faculty (FTEF)</t>
  </si>
  <si>
    <t>FTEF</t>
  </si>
  <si>
    <t>Less than full-time (&lt;12 units)</t>
  </si>
  <si>
    <t>Spring 2015</t>
  </si>
  <si>
    <t>Spring 2016</t>
  </si>
  <si>
    <t>Spring 2017</t>
  </si>
  <si>
    <t>Spring 2018</t>
  </si>
  <si>
    <t>Spring 2019</t>
  </si>
  <si>
    <t>5-Year Trend*</t>
  </si>
  <si>
    <r>
      <t>*</t>
    </r>
    <r>
      <rPr>
        <i/>
        <sz val="11"/>
        <color theme="1"/>
        <rFont val="Calibri"/>
        <family val="2"/>
        <scheme val="minor"/>
      </rPr>
      <t xml:space="preserve">5-Year Trend: </t>
    </r>
    <r>
      <rPr>
        <sz val="11"/>
        <color theme="1"/>
        <rFont val="Calibri"/>
        <family val="2"/>
        <scheme val="minor"/>
      </rPr>
      <t>These sparklines illustrate the change in counts of students in a given category across five years</t>
    </r>
  </si>
  <si>
    <t>Computer &amp; information Science</t>
  </si>
  <si>
    <t>Computer &amp; information Science
Success and Retention Rates by Demographics</t>
  </si>
  <si>
    <t>Computer &amp; information Science
Success and Retention Rates by Course</t>
  </si>
  <si>
    <t>Computer &amp; information Science
Success and Retention Rates by Distance Education (DE) Status</t>
  </si>
  <si>
    <t>Computer &amp; information Science
Success and Retention Rates by Distance Education Status and Race/Ethnicity</t>
  </si>
  <si>
    <t>Computer &amp; information Science
Productivity</t>
  </si>
  <si>
    <t>CIS-110 : Principles Information Systems</t>
  </si>
  <si>
    <t>CIS-120 : Comp Maint &amp; A+ Certification</t>
  </si>
  <si>
    <t>CIS-121 : Network Cabling Systems</t>
  </si>
  <si>
    <t>CIS-125 : Network+ Certification</t>
  </si>
  <si>
    <t>CIS-140 : Databases</t>
  </si>
  <si>
    <t>CIS-161 : Fundamentals Telecommunication</t>
  </si>
  <si>
    <t>CIS-162 : Technical Diagram MS Visio</t>
  </si>
  <si>
    <t>CIS-191 : Linux Operating System</t>
  </si>
  <si>
    <t>CIS-201 : Cisco Networking Academy I</t>
  </si>
  <si>
    <t>CIS-202 : CISCO Networking Academy II</t>
  </si>
  <si>
    <t>CIS-203 : CISCO Networking Academy III</t>
  </si>
  <si>
    <t>CIS-204 : CISCO Networking Academy IV</t>
  </si>
  <si>
    <t>CIS-206 : CISCO Networking Academy VI</t>
  </si>
  <si>
    <t>CIS-207 : CISCO Networking Academy VII</t>
  </si>
  <si>
    <t>CIS-208 : CISCO Networking Academy VIII</t>
  </si>
  <si>
    <t>CIS-209 : CISCO Networking Academy IX</t>
  </si>
  <si>
    <t>CIS-210 : Cisco Netwrking Academy-Voice</t>
  </si>
  <si>
    <t>CIS-211 : Web Development I</t>
  </si>
  <si>
    <t>CIS-213 : Web Development II</t>
  </si>
  <si>
    <t>CIS-215 : JavaScript Web Programming</t>
  </si>
  <si>
    <t>CIS-218 : Introduction Web Programming</t>
  </si>
  <si>
    <t>CIS-263 : Fundamentals Network Security</t>
  </si>
  <si>
    <t>CIS-265 : Comp Forensics Fundamentals</t>
  </si>
  <si>
    <t>CIS-267 : Directed Work Exp in CIS</t>
  </si>
  <si>
    <t>CIS-290 : Windows Server-Install, Config</t>
  </si>
  <si>
    <t>CIS-293 : Windows Server-Administering</t>
  </si>
  <si>
    <t>CIS-294 : Win Server-Adv Configuration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</si>
</sst>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6"/>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E3DE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88">
    <xf numFmtId="0" fontId="0" fillId="0" borderId="0" xfId="0"/>
    <xf numFmtId="0" fontId="0" fillId="0" borderId="0" xfId="0" applyAlignment="1">
      <alignment horizontal="center"/>
    </xf>
    <xf numFmtId="0" fontId="2" fillId="2" borderId="1" xfId="0" applyFont="1" applyFill="1" applyBorder="1" applyAlignment="1">
      <alignment horizontal="center" vertical="center"/>
    </xf>
    <xf numFmtId="0" fontId="0" fillId="0" borderId="0" xfId="0" applyBorder="1"/>
    <xf numFmtId="3" fontId="0" fillId="0" borderId="1" xfId="0" applyNumberFormat="1" applyBorder="1" applyAlignment="1">
      <alignment horizontal="center"/>
    </xf>
    <xf numFmtId="9" fontId="0" fillId="4" borderId="1" xfId="0" applyNumberFormat="1" applyFill="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0" fillId="0" borderId="0" xfId="1" applyFont="1" applyAlignment="1">
      <alignment horizontal="center"/>
    </xf>
    <xf numFmtId="9" fontId="0" fillId="0" borderId="1" xfId="1" applyFont="1" applyBorder="1" applyAlignment="1">
      <alignment horizontal="center"/>
    </xf>
    <xf numFmtId="3" fontId="0" fillId="0" borderId="0" xfId="0" applyNumberFormat="1" applyAlignment="1">
      <alignment horizontal="center"/>
    </xf>
    <xf numFmtId="3" fontId="0" fillId="0" borderId="0" xfId="0" applyNumberFormat="1"/>
    <xf numFmtId="0" fontId="2" fillId="0" borderId="0" xfId="0" applyFont="1" applyAlignment="1"/>
    <xf numFmtId="0" fontId="2" fillId="0" borderId="0" xfId="0" applyFont="1" applyBorder="1" applyAlignment="1"/>
    <xf numFmtId="2" fontId="0" fillId="0" borderId="6" xfId="0" applyNumberFormat="1" applyBorder="1" applyAlignment="1">
      <alignment horizontal="center"/>
    </xf>
    <xf numFmtId="9" fontId="0" fillId="4" borderId="1" xfId="1" applyFont="1" applyFill="1" applyBorder="1" applyAlignment="1">
      <alignment horizontal="center"/>
    </xf>
    <xf numFmtId="0" fontId="0" fillId="0" borderId="1" xfId="0" applyBorder="1" applyAlignment="1">
      <alignment wrapText="1"/>
    </xf>
    <xf numFmtId="3" fontId="3" fillId="0" borderId="1" xfId="0" applyNumberFormat="1" applyFont="1" applyBorder="1" applyAlignment="1">
      <alignment horizontal="center"/>
    </xf>
    <xf numFmtId="9" fontId="3" fillId="0" borderId="1" xfId="1" applyFont="1" applyBorder="1" applyAlignment="1">
      <alignment horizontal="center"/>
    </xf>
    <xf numFmtId="9" fontId="2" fillId="0" borderId="0" xfId="1" applyFont="1" applyBorder="1" applyAlignment="1"/>
    <xf numFmtId="0" fontId="0" fillId="0" borderId="1" xfId="0" applyBorder="1" applyAlignment="1">
      <alignment horizontal="left"/>
    </xf>
    <xf numFmtId="2" fontId="0" fillId="0" borderId="1" xfId="0" applyNumberFormat="1" applyFill="1" applyBorder="1" applyAlignment="1">
      <alignment horizontal="center"/>
    </xf>
    <xf numFmtId="0" fontId="2" fillId="2" borderId="1" xfId="0" applyFont="1" applyFill="1" applyBorder="1" applyAlignment="1">
      <alignment horizontal="center" vertical="center" wrapText="1"/>
    </xf>
    <xf numFmtId="0" fontId="0" fillId="0" borderId="0" xfId="0" applyAlignment="1">
      <alignment vertical="center"/>
    </xf>
    <xf numFmtId="3" fontId="0" fillId="0" borderId="1" xfId="0" applyNumberFormat="1" applyFill="1" applyBorder="1" applyAlignment="1">
      <alignment horizontal="center"/>
    </xf>
    <xf numFmtId="0" fontId="2" fillId="2" borderId="1" xfId="0" applyFont="1" applyFill="1" applyBorder="1" applyAlignment="1">
      <alignment horizontal="left" vertical="center"/>
    </xf>
    <xf numFmtId="3" fontId="0" fillId="0" borderId="1" xfId="0" applyNumberFormat="1" applyBorder="1" applyAlignment="1">
      <alignment horizontal="center" vertical="center"/>
    </xf>
    <xf numFmtId="9" fontId="0" fillId="4"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3" fontId="0" fillId="0" borderId="1" xfId="0" quotePrefix="1" applyNumberFormat="1" applyBorder="1" applyAlignment="1">
      <alignment horizontal="center" vertical="center"/>
    </xf>
    <xf numFmtId="9" fontId="0" fillId="4"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3"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0" fontId="0" fillId="6" borderId="1" xfId="0" applyFill="1" applyBorder="1" applyAlignment="1">
      <alignment horizontal="center" vertical="center"/>
    </xf>
    <xf numFmtId="3"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3" fontId="0" fillId="6" borderId="1" xfId="0" quotePrefix="1"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pplyAlignment="1">
      <alignment horizontal="center" vertical="center"/>
    </xf>
    <xf numFmtId="3" fontId="0" fillId="0" borderId="1" xfId="0" applyNumberFormat="1" applyFont="1" applyBorder="1" applyAlignment="1">
      <alignment horizontal="center"/>
    </xf>
    <xf numFmtId="4" fontId="0" fillId="0" borderId="1" xfId="0" applyNumberFormat="1" applyFont="1" applyBorder="1" applyAlignment="1">
      <alignment horizontal="center"/>
    </xf>
    <xf numFmtId="4" fontId="0" fillId="4" borderId="1" xfId="0" applyNumberFormat="1" applyFont="1" applyFill="1" applyBorder="1" applyAlignment="1">
      <alignment horizontal="center"/>
    </xf>
    <xf numFmtId="2" fontId="0" fillId="0" borderId="1" xfId="0" applyNumberFormat="1" applyFont="1" applyBorder="1" applyAlignment="1">
      <alignment horizontal="center"/>
    </xf>
    <xf numFmtId="9" fontId="0" fillId="4" borderId="1" xfId="0" applyNumberFormat="1" applyFont="1" applyFill="1" applyBorder="1" applyAlignment="1">
      <alignment horizontal="center"/>
    </xf>
    <xf numFmtId="2" fontId="0" fillId="4" borderId="1" xfId="0" applyNumberFormat="1" applyFont="1" applyFill="1" applyBorder="1" applyAlignment="1">
      <alignment horizontal="center"/>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0" fillId="4" borderId="1" xfId="0" quotePrefix="1" applyFill="1" applyBorder="1" applyAlignment="1">
      <alignment horizontal="center"/>
    </xf>
    <xf numFmtId="0" fontId="2" fillId="3" borderId="1" xfId="0" applyFont="1" applyFill="1" applyBorder="1" applyAlignment="1">
      <alignment horizontal="left" vertical="center"/>
    </xf>
    <xf numFmtId="0" fontId="3" fillId="0" borderId="1" xfId="0" applyFont="1" applyBorder="1" applyAlignment="1">
      <alignment horizontal="center"/>
    </xf>
    <xf numFmtId="0" fontId="2" fillId="3" borderId="1" xfId="0" applyFont="1" applyFill="1" applyBorder="1" applyAlignment="1">
      <alignment horizontal="left" vertical="center" wrapText="1"/>
    </xf>
    <xf numFmtId="0" fontId="2" fillId="0" borderId="0" xfId="0" applyFont="1" applyBorder="1" applyAlignment="1">
      <alignment vertical="center"/>
    </xf>
    <xf numFmtId="0" fontId="0" fillId="0" borderId="0" xfId="0" applyBorder="1" applyAlignment="1">
      <alignment vertical="center"/>
    </xf>
    <xf numFmtId="3" fontId="0" fillId="0" borderId="0" xfId="0" applyNumberFormat="1" applyBorder="1"/>
    <xf numFmtId="9" fontId="0" fillId="7" borderId="1" xfId="0" applyNumberFormat="1" applyFill="1" applyBorder="1"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vertical="top" wrapText="1"/>
    </xf>
    <xf numFmtId="0" fontId="5"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Border="1" applyAlignment="1">
      <alignment horizontal="center"/>
    </xf>
    <xf numFmtId="3" fontId="3" fillId="5" borderId="1" xfId="0" applyNumberFormat="1" applyFont="1" applyFill="1" applyBorder="1" applyAlignment="1">
      <alignment horizontal="center" vertical="center"/>
    </xf>
    <xf numFmtId="9" fontId="3" fillId="4" borderId="1" xfId="0" applyNumberFormat="1" applyFont="1" applyFill="1" applyBorder="1" applyAlignment="1">
      <alignment horizontal="center" vertical="center"/>
    </xf>
    <xf numFmtId="2" fontId="3" fillId="5" borderId="1" xfId="0" quotePrefix="1"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0" fontId="3" fillId="0" borderId="0" xfId="0" applyFont="1"/>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9" fontId="3" fillId="7"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0" fontId="0" fillId="0" borderId="6" xfId="0" applyBorder="1" applyAlignment="1">
      <alignment horizontal="center"/>
    </xf>
    <xf numFmtId="0" fontId="3" fillId="0" borderId="1" xfId="0" applyFont="1" applyBorder="1" applyAlignment="1">
      <alignment horizontal="center" vertical="center"/>
    </xf>
    <xf numFmtId="3" fontId="0" fillId="4" borderId="1" xfId="0" applyNumberFormat="1" applyFill="1" applyBorder="1" applyAlignment="1">
      <alignment horizontal="center" vertical="center"/>
    </xf>
    <xf numFmtId="3" fontId="3" fillId="4" borderId="1" xfId="0" applyNumberFormat="1" applyFont="1" applyFill="1" applyBorder="1" applyAlignment="1">
      <alignment horizontal="center" vertical="center"/>
    </xf>
    <xf numFmtId="3" fontId="0" fillId="7" borderId="1" xfId="0" applyNumberFormat="1" applyFill="1" applyBorder="1" applyAlignment="1">
      <alignment horizontal="center" vertical="center"/>
    </xf>
    <xf numFmtId="3" fontId="3" fillId="7"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3" fontId="0" fillId="7" borderId="1" xfId="0" quotePrefix="1" applyNumberFormat="1" applyFill="1" applyBorder="1"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horizontal="left" wrapText="1"/>
    </xf>
    <xf numFmtId="0" fontId="0" fillId="6" borderId="1" xfId="0" applyFill="1" applyBorder="1" applyAlignment="1">
      <alignment horizontal="center"/>
    </xf>
    <xf numFmtId="3" fontId="0" fillId="6" borderId="1" xfId="0" applyNumberFormat="1" applyFill="1" applyBorder="1" applyAlignment="1">
      <alignment horizontal="center"/>
    </xf>
    <xf numFmtId="2" fontId="0" fillId="6" borderId="1" xfId="0" applyNumberFormat="1" applyFill="1" applyBorder="1" applyAlignment="1">
      <alignment horizontal="center"/>
    </xf>
    <xf numFmtId="9" fontId="0" fillId="7" borderId="1" xfId="0" applyNumberFormat="1" applyFill="1" applyBorder="1" applyAlignment="1">
      <alignment horizontal="center"/>
    </xf>
    <xf numFmtId="2" fontId="0" fillId="6" borderId="1" xfId="0" quotePrefix="1" applyNumberFormat="1" applyFill="1" applyBorder="1" applyAlignment="1">
      <alignment horizontal="center" vertical="center"/>
    </xf>
    <xf numFmtId="9" fontId="0" fillId="7" borderId="1" xfId="0" quotePrefix="1" applyNumberFormat="1" applyFill="1" applyBorder="1" applyAlignment="1">
      <alignment horizontal="center" vertical="center"/>
    </xf>
    <xf numFmtId="3" fontId="3" fillId="0" borderId="1" xfId="0" applyNumberFormat="1" applyFont="1" applyBorder="1" applyAlignment="1">
      <alignment horizontal="center" vertical="center"/>
    </xf>
    <xf numFmtId="2" fontId="3" fillId="0" borderId="1" xfId="0" quotePrefix="1" applyNumberFormat="1" applyFont="1" applyFill="1" applyBorder="1" applyAlignment="1">
      <alignment horizontal="center" vertical="center"/>
    </xf>
    <xf numFmtId="0" fontId="3" fillId="6" borderId="1" xfId="0" applyFont="1" applyFill="1" applyBorder="1" applyAlignment="1">
      <alignment horizontal="center"/>
    </xf>
    <xf numFmtId="2" fontId="3" fillId="6" borderId="3" xfId="0" quotePrefix="1" applyNumberFormat="1" applyFont="1" applyFill="1" applyBorder="1" applyAlignment="1">
      <alignment horizontal="center" vertical="center"/>
    </xf>
    <xf numFmtId="2" fontId="3" fillId="0" borderId="1" xfId="0" quotePrefix="1" applyNumberFormat="1" applyFont="1" applyBorder="1" applyAlignment="1">
      <alignment horizontal="center" vertical="center"/>
    </xf>
    <xf numFmtId="9" fontId="3" fillId="4" borderId="0" xfId="0" applyNumberFormat="1" applyFont="1" applyFill="1" applyAlignment="1">
      <alignment horizontal="center" vertical="center"/>
    </xf>
    <xf numFmtId="3" fontId="3" fillId="6" borderId="3" xfId="0" applyNumberFormat="1" applyFont="1" applyFill="1" applyBorder="1" applyAlignment="1">
      <alignment horizontal="center" vertical="center"/>
    </xf>
    <xf numFmtId="9" fontId="3" fillId="7" borderId="0" xfId="0" applyNumberFormat="1" applyFont="1" applyFill="1" applyAlignment="1">
      <alignment horizontal="center" vertical="center"/>
    </xf>
    <xf numFmtId="3" fontId="3" fillId="0" borderId="1" xfId="0" applyNumberFormat="1" applyFont="1" applyBorder="1" applyAlignment="1">
      <alignment wrapText="1"/>
    </xf>
    <xf numFmtId="9" fontId="3" fillId="4" borderId="1" xfId="0" applyNumberFormat="1" applyFont="1" applyFill="1" applyBorder="1" applyAlignment="1">
      <alignment horizontal="center"/>
    </xf>
    <xf numFmtId="2" fontId="3" fillId="0" borderId="1" xfId="0" quotePrefix="1" applyNumberFormat="1" applyFont="1" applyBorder="1" applyAlignment="1">
      <alignment horizontal="center"/>
    </xf>
    <xf numFmtId="0" fontId="2" fillId="3" borderId="1" xfId="0" applyFont="1" applyFill="1" applyBorder="1" applyAlignment="1">
      <alignment vertical="center" wrapText="1"/>
    </xf>
    <xf numFmtId="0" fontId="2" fillId="0" borderId="0" xfId="0" applyFont="1" applyBorder="1" applyAlignment="1">
      <alignment wrapText="1"/>
    </xf>
    <xf numFmtId="0" fontId="0" fillId="0" borderId="0" xfId="0" applyAlignment="1"/>
    <xf numFmtId="3" fontId="3" fillId="6" borderId="1" xfId="0" applyNumberFormat="1" applyFont="1" applyFill="1" applyBorder="1" applyAlignment="1">
      <alignment horizontal="center"/>
    </xf>
    <xf numFmtId="2" fontId="3" fillId="6" borderId="1" xfId="0" quotePrefix="1" applyNumberFormat="1" applyFont="1" applyFill="1" applyBorder="1" applyAlignment="1">
      <alignment horizontal="center"/>
    </xf>
    <xf numFmtId="9" fontId="3" fillId="7" borderId="1" xfId="0" applyNumberFormat="1" applyFont="1" applyFill="1" applyBorder="1" applyAlignment="1">
      <alignment horizontal="center"/>
    </xf>
    <xf numFmtId="0" fontId="0" fillId="0" borderId="0" xfId="0" applyAlignment="1">
      <alignment horizontal="left" vertical="center" wrapText="1"/>
    </xf>
    <xf numFmtId="0" fontId="0" fillId="0" borderId="1" xfId="0" applyBorder="1"/>
    <xf numFmtId="0" fontId="0" fillId="0" borderId="1" xfId="0" applyBorder="1" applyAlignment="1">
      <alignment horizontal="center" vertical="center"/>
    </xf>
    <xf numFmtId="3" fontId="0" fillId="6" borderId="1" xfId="0" quotePrefix="1" applyNumberFormat="1" applyFill="1" applyBorder="1" applyAlignment="1">
      <alignment horizontal="center"/>
    </xf>
    <xf numFmtId="9" fontId="0" fillId="7" borderId="1" xfId="0" quotePrefix="1" applyNumberFormat="1" applyFill="1" applyBorder="1" applyAlignment="1">
      <alignment horizontal="center"/>
    </xf>
    <xf numFmtId="2" fontId="0" fillId="6" borderId="1" xfId="0" quotePrefix="1" applyNumberFormat="1" applyFill="1" applyBorder="1" applyAlignment="1">
      <alignment horizontal="center"/>
    </xf>
    <xf numFmtId="3" fontId="0" fillId="0" borderId="1" xfId="0" quotePrefix="1" applyNumberFormat="1" applyBorder="1" applyAlignment="1">
      <alignment horizontal="center"/>
    </xf>
    <xf numFmtId="9" fontId="0" fillId="4" borderId="1" xfId="0" quotePrefix="1" applyNumberFormat="1" applyFill="1" applyBorder="1" applyAlignment="1">
      <alignment horizontal="center"/>
    </xf>
    <xf numFmtId="2" fontId="0" fillId="0" borderId="1" xfId="0" quotePrefix="1" applyNumberFormat="1" applyBorder="1" applyAlignment="1">
      <alignment horizontal="center"/>
    </xf>
    <xf numFmtId="2" fontId="0" fillId="0" borderId="6" xfId="0" quotePrefix="1" applyNumberFormat="1" applyBorder="1" applyAlignment="1">
      <alignment horizontal="center"/>
    </xf>
    <xf numFmtId="3" fontId="0" fillId="4" borderId="1" xfId="0" quotePrefix="1" applyNumberFormat="1" applyFill="1" applyBorder="1" applyAlignment="1">
      <alignment horizontal="center" vertical="center"/>
    </xf>
    <xf numFmtId="3" fontId="0" fillId="5" borderId="1" xfId="0" quotePrefix="1" applyNumberFormat="1" applyFill="1" applyBorder="1" applyAlignment="1">
      <alignment horizontal="center" vertical="center"/>
    </xf>
    <xf numFmtId="2" fontId="0" fillId="5" borderId="1" xfId="0" quotePrefix="1" applyNumberFormat="1" applyFill="1" applyBorder="1" applyAlignment="1">
      <alignment horizontal="center" vertical="center"/>
    </xf>
    <xf numFmtId="0" fontId="2" fillId="6" borderId="7" xfId="0" applyFont="1" applyFill="1" applyBorder="1" applyAlignment="1">
      <alignment horizontal="left" vertical="top" wrapText="1"/>
    </xf>
    <xf numFmtId="0" fontId="2" fillId="6" borderId="6" xfId="0" applyFont="1" applyFill="1" applyBorder="1" applyAlignment="1">
      <alignment horizontal="left" vertical="top" wrapText="1"/>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6" xfId="0" applyFont="1" applyBorder="1" applyAlignment="1">
      <alignment horizontal="left" wrapText="1"/>
    </xf>
    <xf numFmtId="0" fontId="2" fillId="2" borderId="1" xfId="0" applyFont="1" applyFill="1" applyBorder="1" applyAlignment="1">
      <alignment horizontal="center" vertical="center"/>
    </xf>
    <xf numFmtId="0" fontId="2" fillId="0" borderId="0" xfId="0" applyFont="1" applyAlignment="1">
      <alignment horizontal="center"/>
    </xf>
    <xf numFmtId="0" fontId="5" fillId="0" borderId="2" xfId="2" applyFont="1" applyFill="1" applyBorder="1" applyAlignment="1">
      <alignment horizontal="center"/>
    </xf>
    <xf numFmtId="0" fontId="0" fillId="0" borderId="1" xfId="0" applyBorder="1" applyAlignment="1">
      <alignmen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0" fillId="6" borderId="5"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6" borderId="3"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Border="1" applyAlignment="1">
      <alignment horizontal="center" wrapText="1"/>
    </xf>
    <xf numFmtId="0" fontId="0" fillId="0" borderId="0" xfId="0" applyBorder="1" applyAlignment="1">
      <alignment horizont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1"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1" xfId="2" applyBorder="1" applyAlignment="1">
      <alignment horizontal="left" vertical="center" wrapText="1"/>
    </xf>
    <xf numFmtId="0" fontId="4" fillId="6" borderId="3" xfId="2" applyFill="1" applyBorder="1" applyAlignment="1">
      <alignment horizontal="left" vertical="center"/>
    </xf>
    <xf numFmtId="0" fontId="4" fillId="6" borderId="4" xfId="2" applyFill="1" applyBorder="1" applyAlignment="1">
      <alignment horizontal="left" vertical="center"/>
    </xf>
    <xf numFmtId="0" fontId="4" fillId="6" borderId="5" xfId="2" applyFill="1" applyBorder="1" applyAlignment="1">
      <alignment horizontal="left" vertical="center"/>
    </xf>
    <xf numFmtId="0" fontId="4" fillId="0" borderId="3" xfId="2" applyBorder="1" applyAlignment="1">
      <alignment horizontal="left" vertical="center"/>
    </xf>
    <xf numFmtId="0" fontId="4" fillId="0" borderId="4" xfId="2" applyBorder="1" applyAlignment="1">
      <alignment horizontal="left" vertical="center"/>
    </xf>
    <xf numFmtId="0" fontId="4" fillId="0" borderId="5" xfId="2" applyBorder="1" applyAlignment="1">
      <alignment horizontal="left" vertical="center"/>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6" fillId="3" borderId="1"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6" xfId="2"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center" vertical="center" wrapText="1"/>
    </xf>
  </cellXfs>
  <cellStyles count="4">
    <cellStyle name="Followed Hyperlink" xfId="3" builtinId="9" customBuiltin="1"/>
    <cellStyle name="Hyperlink" xfId="2" builtinId="8" customBuiltin="1"/>
    <cellStyle name="Normal" xfId="0" builtinId="0"/>
    <cellStyle name="Percent" xfId="1" builtinId="5"/>
  </cellStyles>
  <dxfs count="0"/>
  <tableStyles count="0" defaultTableStyle="TableStyleMedium2" defaultPivotStyle="PivotStyleLight16"/>
  <colors>
    <mruColors>
      <color rgb="FFC5D9F1"/>
      <color rgb="FFFFFFAF"/>
      <color rgb="FF1B4589"/>
      <color rgb="FFFFFF99"/>
      <color rgb="FFE3DE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390525</xdr:colOff>
      <xdr:row>0</xdr:row>
      <xdr:rowOff>180975</xdr:rowOff>
    </xdr:from>
    <xdr:to>
      <xdr:col>9</xdr:col>
      <xdr:colOff>332849</xdr:colOff>
      <xdr:row>6</xdr:row>
      <xdr:rowOff>56880</xdr:rowOff>
    </xdr:to>
    <xdr:pic>
      <xdr:nvPicPr>
        <xdr:cNvPr id="2" name="Picture 1"/>
        <xdr:cNvPicPr>
          <a:picLocks noChangeAspect="1"/>
        </xdr:cNvPicPr>
      </xdr:nvPicPr>
      <xdr:blipFill>
        <a:blip xmlns:r="http://schemas.openxmlformats.org/officeDocument/2006/relationships" r:embed="rId1"/>
        <a:stretch>
          <a:fillRect/>
        </a:stretch>
      </xdr:blipFill>
      <xdr:spPr>
        <a:xfrm>
          <a:off x="8439150" y="180975"/>
          <a:ext cx="4209524" cy="21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4"/>
  <sheetViews>
    <sheetView tabSelected="1" zoomScaleNormal="100" workbookViewId="0"/>
  </sheetViews>
  <sheetFormatPr defaultRowHeight="15" x14ac:dyDescent="0.25"/>
  <cols>
    <col min="1" max="1" width="30" style="63" customWidth="1"/>
    <col min="2" max="2" width="90.7109375" style="59" customWidth="1"/>
  </cols>
  <sheetData>
    <row r="1" spans="1:2" x14ac:dyDescent="0.25">
      <c r="A1" s="61" t="s">
        <v>1</v>
      </c>
      <c r="B1" s="22" t="s">
        <v>59</v>
      </c>
    </row>
    <row r="2" spans="1:2" ht="30" customHeight="1" x14ac:dyDescent="0.25">
      <c r="A2" s="62" t="s">
        <v>58</v>
      </c>
      <c r="B2" s="60" t="s">
        <v>66</v>
      </c>
    </row>
    <row r="3" spans="1:2" ht="45" x14ac:dyDescent="0.25">
      <c r="A3" s="60" t="s">
        <v>46</v>
      </c>
      <c r="B3" s="60" t="s">
        <v>75</v>
      </c>
    </row>
    <row r="4" spans="1:2" x14ac:dyDescent="0.25">
      <c r="A4" s="122" t="s">
        <v>80</v>
      </c>
      <c r="B4" s="123"/>
    </row>
    <row r="5" spans="1:2" ht="30" customHeight="1" x14ac:dyDescent="0.25">
      <c r="A5" s="60" t="s">
        <v>47</v>
      </c>
      <c r="B5" s="60" t="s">
        <v>67</v>
      </c>
    </row>
    <row r="6" spans="1:2" ht="45" x14ac:dyDescent="0.25">
      <c r="A6" s="60" t="s">
        <v>44</v>
      </c>
      <c r="B6" s="60" t="s">
        <v>65</v>
      </c>
    </row>
    <row r="7" spans="1:2" ht="30" customHeight="1" x14ac:dyDescent="0.25">
      <c r="A7" s="60" t="s">
        <v>48</v>
      </c>
      <c r="B7" s="60" t="s">
        <v>64</v>
      </c>
    </row>
    <row r="8" spans="1:2" ht="45" customHeight="1" x14ac:dyDescent="0.25">
      <c r="A8" s="60" t="s">
        <v>0</v>
      </c>
      <c r="B8" s="60" t="s">
        <v>63</v>
      </c>
    </row>
    <row r="9" spans="1:2" ht="60" customHeight="1" x14ac:dyDescent="0.25">
      <c r="A9" s="60" t="s">
        <v>45</v>
      </c>
      <c r="B9" s="60" t="s">
        <v>81</v>
      </c>
    </row>
    <row r="10" spans="1:2" x14ac:dyDescent="0.25">
      <c r="A10" s="122" t="s">
        <v>79</v>
      </c>
      <c r="B10" s="123"/>
    </row>
    <row r="11" spans="1:2" ht="30" customHeight="1" x14ac:dyDescent="0.25">
      <c r="A11" s="60" t="s">
        <v>42</v>
      </c>
      <c r="B11" s="60" t="s">
        <v>61</v>
      </c>
    </row>
    <row r="12" spans="1:2" ht="30" customHeight="1" x14ac:dyDescent="0.25">
      <c r="A12" s="60" t="s">
        <v>50</v>
      </c>
      <c r="B12" s="60" t="s">
        <v>60</v>
      </c>
    </row>
    <row r="13" spans="1:2" ht="30" customHeight="1" x14ac:dyDescent="0.25">
      <c r="A13" s="60" t="s">
        <v>49</v>
      </c>
      <c r="B13" s="60" t="s">
        <v>62</v>
      </c>
    </row>
    <row r="14" spans="1:2" x14ac:dyDescent="0.25">
      <c r="A14" s="122" t="s">
        <v>78</v>
      </c>
      <c r="B14" s="123"/>
    </row>
    <row r="15" spans="1:2" ht="30" customHeight="1" x14ac:dyDescent="0.25">
      <c r="A15" s="60" t="s">
        <v>30</v>
      </c>
      <c r="B15" s="60" t="s">
        <v>82</v>
      </c>
    </row>
    <row r="16" spans="1:2" ht="30" customHeight="1" x14ac:dyDescent="0.25">
      <c r="A16" s="60" t="s">
        <v>68</v>
      </c>
      <c r="B16" s="60" t="s">
        <v>69</v>
      </c>
    </row>
    <row r="17" spans="1:2" ht="60" x14ac:dyDescent="0.25">
      <c r="A17" s="60" t="s">
        <v>83</v>
      </c>
      <c r="B17" s="60" t="s">
        <v>70</v>
      </c>
    </row>
    <row r="18" spans="1:2" ht="75" x14ac:dyDescent="0.25">
      <c r="A18" s="60" t="s">
        <v>84</v>
      </c>
      <c r="B18" s="60" t="s">
        <v>71</v>
      </c>
    </row>
    <row r="19" spans="1:2" ht="30" customHeight="1" x14ac:dyDescent="0.25">
      <c r="A19" s="60" t="s">
        <v>88</v>
      </c>
      <c r="B19" s="60" t="s">
        <v>74</v>
      </c>
    </row>
    <row r="20" spans="1:2" ht="60" x14ac:dyDescent="0.25">
      <c r="A20" s="60" t="s">
        <v>32</v>
      </c>
      <c r="B20" s="60" t="s">
        <v>73</v>
      </c>
    </row>
    <row r="21" spans="1:2" ht="30" customHeight="1" x14ac:dyDescent="0.25">
      <c r="A21" s="60" t="s">
        <v>85</v>
      </c>
      <c r="B21" s="60" t="s">
        <v>72</v>
      </c>
    </row>
    <row r="22" spans="1:2" ht="45" customHeight="1" x14ac:dyDescent="0.25">
      <c r="A22" s="60" t="s">
        <v>46</v>
      </c>
      <c r="B22" s="60" t="s">
        <v>75</v>
      </c>
    </row>
    <row r="23" spans="1:2" ht="30" customHeight="1" x14ac:dyDescent="0.25">
      <c r="A23" s="60" t="s">
        <v>33</v>
      </c>
      <c r="B23" s="60" t="s">
        <v>76</v>
      </c>
    </row>
    <row r="24" spans="1:2" ht="30" customHeight="1" x14ac:dyDescent="0.25">
      <c r="A24" s="60" t="s">
        <v>34</v>
      </c>
      <c r="B24" s="60" t="s">
        <v>77</v>
      </c>
    </row>
  </sheetData>
  <mergeCells count="3">
    <mergeCell ref="A14:B14"/>
    <mergeCell ref="A10:B10"/>
    <mergeCell ref="A4:B4"/>
  </mergeCell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13" max="1" man="1"/>
  </rowBreaks>
  <colBreaks count="1" manualBreakCount="1">
    <brk id="2"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N41"/>
  <sheetViews>
    <sheetView zoomScaleNormal="100" workbookViewId="0">
      <selection sqref="A1:M1"/>
    </sheetView>
  </sheetViews>
  <sheetFormatPr defaultRowHeight="15" x14ac:dyDescent="0.25"/>
  <cols>
    <col min="1" max="1" width="30.7109375" style="59" customWidth="1"/>
    <col min="2" max="6" width="7.28515625" style="1" customWidth="1"/>
    <col min="7" max="7" width="7.28515625" style="8" customWidth="1"/>
    <col min="8" max="8" width="7.28515625" style="1" customWidth="1"/>
    <col min="9" max="9" width="7.28515625" style="8" customWidth="1"/>
    <col min="10" max="10" width="7.28515625" style="1" customWidth="1"/>
    <col min="11" max="11" width="7.28515625" style="8" customWidth="1"/>
    <col min="12" max="12" width="8.7109375" style="1" customWidth="1"/>
    <col min="13" max="13" width="8.7109375" customWidth="1"/>
  </cols>
  <sheetData>
    <row r="1" spans="1:13" x14ac:dyDescent="0.25">
      <c r="A1" s="128" t="s">
        <v>98</v>
      </c>
      <c r="B1" s="128"/>
      <c r="C1" s="128"/>
      <c r="D1" s="128"/>
      <c r="E1" s="128"/>
      <c r="F1" s="128"/>
      <c r="G1" s="128"/>
      <c r="H1" s="128"/>
      <c r="I1" s="128"/>
      <c r="J1" s="128"/>
      <c r="K1" s="128"/>
      <c r="L1" s="128"/>
      <c r="M1" s="128"/>
    </row>
    <row r="2" spans="1:13" x14ac:dyDescent="0.25">
      <c r="A2" s="129" t="s">
        <v>58</v>
      </c>
      <c r="B2" s="129"/>
      <c r="C2" s="129"/>
      <c r="D2" s="129"/>
      <c r="E2" s="129"/>
      <c r="F2" s="129"/>
      <c r="G2" s="129"/>
      <c r="H2" s="129"/>
      <c r="I2" s="129"/>
      <c r="J2" s="129"/>
      <c r="K2" s="129"/>
      <c r="L2" s="129"/>
      <c r="M2" s="129"/>
    </row>
    <row r="3" spans="1:13" s="23" customFormat="1" ht="30" x14ac:dyDescent="0.25">
      <c r="A3" s="50" t="s">
        <v>7</v>
      </c>
      <c r="B3" s="127" t="s">
        <v>91</v>
      </c>
      <c r="C3" s="127"/>
      <c r="D3" s="127" t="s">
        <v>92</v>
      </c>
      <c r="E3" s="127"/>
      <c r="F3" s="127" t="s">
        <v>93</v>
      </c>
      <c r="G3" s="127"/>
      <c r="H3" s="127" t="s">
        <v>94</v>
      </c>
      <c r="I3" s="127"/>
      <c r="J3" s="127" t="s">
        <v>95</v>
      </c>
      <c r="K3" s="127"/>
      <c r="L3" s="49" t="s">
        <v>28</v>
      </c>
      <c r="M3" s="49" t="s">
        <v>96</v>
      </c>
    </row>
    <row r="4" spans="1:13" x14ac:dyDescent="0.25">
      <c r="A4" s="16" t="s">
        <v>8</v>
      </c>
      <c r="B4" s="111">
        <v>153</v>
      </c>
      <c r="C4" s="9">
        <f>IFERROR(B4/B$7, "--")</f>
        <v>0.33700440528634362</v>
      </c>
      <c r="D4" s="111">
        <v>126</v>
      </c>
      <c r="E4" s="9">
        <f t="shared" ref="E4:E6" si="0">IFERROR(D4/D$7, "--")</f>
        <v>0.27814569536423839</v>
      </c>
      <c r="F4" s="111">
        <v>132</v>
      </c>
      <c r="G4" s="9">
        <f t="shared" ref="G4:G6" si="1">IFERROR(F4/F$7, "--")</f>
        <v>0.28633405639913234</v>
      </c>
      <c r="H4" s="111">
        <v>167</v>
      </c>
      <c r="I4" s="9">
        <f t="shared" ref="I4:I6" si="2">IFERROR(H4/H$7, "--")</f>
        <v>0.34647302904564314</v>
      </c>
      <c r="J4" s="111">
        <v>134</v>
      </c>
      <c r="K4" s="9">
        <f t="shared" ref="K4:K6" si="3">IFERROR(J4/J$7, "--")</f>
        <v>0.32134292565947242</v>
      </c>
      <c r="L4" s="9">
        <f>IFERROR((J4-B4)/B4, "--")</f>
        <v>-0.12418300653594772</v>
      </c>
      <c r="M4" s="110"/>
    </row>
    <row r="5" spans="1:13" x14ac:dyDescent="0.25">
      <c r="A5" s="16" t="s">
        <v>9</v>
      </c>
      <c r="B5" s="111">
        <v>298</v>
      </c>
      <c r="C5" s="9">
        <f t="shared" ref="C5" si="4">IFERROR(B5/B$7, "--")</f>
        <v>0.65638766519823788</v>
      </c>
      <c r="D5" s="111">
        <v>321</v>
      </c>
      <c r="E5" s="9">
        <f t="shared" si="0"/>
        <v>0.70860927152317876</v>
      </c>
      <c r="F5" s="111">
        <v>321</v>
      </c>
      <c r="G5" s="9">
        <f>IFERROR(F5/F$7, "--")</f>
        <v>0.69631236442516264</v>
      </c>
      <c r="H5" s="111">
        <v>308</v>
      </c>
      <c r="I5" s="9">
        <f t="shared" si="2"/>
        <v>0.63900414937759331</v>
      </c>
      <c r="J5" s="111">
        <v>274</v>
      </c>
      <c r="K5" s="9">
        <f t="shared" si="3"/>
        <v>0.65707434052757796</v>
      </c>
      <c r="L5" s="9">
        <f>IFERROR((J5-B5)/B5, "--")</f>
        <v>-8.0536912751677847E-2</v>
      </c>
      <c r="M5" s="110"/>
    </row>
    <row r="6" spans="1:13" x14ac:dyDescent="0.25">
      <c r="A6" s="16" t="s">
        <v>10</v>
      </c>
      <c r="B6" s="111">
        <v>3</v>
      </c>
      <c r="C6" s="9">
        <f>IFERROR(B6/B$7, "--")</f>
        <v>6.6079295154185024E-3</v>
      </c>
      <c r="D6" s="111">
        <v>6</v>
      </c>
      <c r="E6" s="9">
        <f t="shared" si="0"/>
        <v>1.3245033112582781E-2</v>
      </c>
      <c r="F6" s="111">
        <v>8</v>
      </c>
      <c r="G6" s="9">
        <f t="shared" si="1"/>
        <v>1.735357917570499E-2</v>
      </c>
      <c r="H6" s="111">
        <v>7</v>
      </c>
      <c r="I6" s="9">
        <f t="shared" si="2"/>
        <v>1.4522821576763486E-2</v>
      </c>
      <c r="J6" s="111">
        <v>9</v>
      </c>
      <c r="K6" s="9">
        <f t="shared" si="3"/>
        <v>2.1582733812949641E-2</v>
      </c>
      <c r="L6" s="9">
        <f>IFERROR((J6-B6)/B6, "--")</f>
        <v>2</v>
      </c>
      <c r="M6" s="110"/>
    </row>
    <row r="7" spans="1:13" x14ac:dyDescent="0.25">
      <c r="A7" s="100" t="s">
        <v>27</v>
      </c>
      <c r="B7" s="17">
        <f t="shared" ref="B7:K7" si="5">IFERROR(SUM(B4:B6), "--")</f>
        <v>454</v>
      </c>
      <c r="C7" s="18">
        <f t="shared" si="5"/>
        <v>1</v>
      </c>
      <c r="D7" s="17">
        <f t="shared" si="5"/>
        <v>453</v>
      </c>
      <c r="E7" s="18">
        <f t="shared" si="5"/>
        <v>0.99999999999999989</v>
      </c>
      <c r="F7" s="17">
        <f t="shared" si="5"/>
        <v>461</v>
      </c>
      <c r="G7" s="18">
        <f t="shared" si="5"/>
        <v>1</v>
      </c>
      <c r="H7" s="17">
        <f t="shared" si="5"/>
        <v>482</v>
      </c>
      <c r="I7" s="18">
        <f t="shared" si="5"/>
        <v>0.99999999999999989</v>
      </c>
      <c r="J7" s="17">
        <f t="shared" si="5"/>
        <v>417</v>
      </c>
      <c r="K7" s="18">
        <f t="shared" si="5"/>
        <v>1</v>
      </c>
      <c r="L7" s="18">
        <f>IFERROR((J7-B7)/B7, "--")</f>
        <v>-8.1497797356828189E-2</v>
      </c>
      <c r="M7" s="110"/>
    </row>
    <row r="8" spans="1:13" s="23" customFormat="1" ht="30" x14ac:dyDescent="0.25">
      <c r="A8" s="50" t="s">
        <v>19</v>
      </c>
      <c r="B8" s="127" t="s">
        <v>91</v>
      </c>
      <c r="C8" s="127"/>
      <c r="D8" s="127" t="s">
        <v>92</v>
      </c>
      <c r="E8" s="127"/>
      <c r="F8" s="127" t="s">
        <v>93</v>
      </c>
      <c r="G8" s="127"/>
      <c r="H8" s="127" t="s">
        <v>94</v>
      </c>
      <c r="I8" s="127"/>
      <c r="J8" s="127" t="s">
        <v>95</v>
      </c>
      <c r="K8" s="127"/>
      <c r="L8" s="49" t="s">
        <v>28</v>
      </c>
      <c r="M8" s="49" t="s">
        <v>96</v>
      </c>
    </row>
    <row r="9" spans="1:13" x14ac:dyDescent="0.25">
      <c r="A9" s="16" t="s">
        <v>11</v>
      </c>
      <c r="B9" s="111">
        <v>27</v>
      </c>
      <c r="C9" s="9">
        <f t="shared" ref="C9:C17" si="6">IFERROR(B9/B$18, "--")</f>
        <v>5.9471365638766517E-2</v>
      </c>
      <c r="D9" s="111">
        <v>24</v>
      </c>
      <c r="E9" s="9">
        <f>IFERROR(D9/D$18, "--")</f>
        <v>5.2980132450331126E-2</v>
      </c>
      <c r="F9" s="111">
        <v>31</v>
      </c>
      <c r="G9" s="9">
        <f t="shared" ref="G9:G17" si="7">IFERROR(F9/F$18, "--")</f>
        <v>6.7245119305856832E-2</v>
      </c>
      <c r="H9" s="111">
        <v>25</v>
      </c>
      <c r="I9" s="9">
        <f t="shared" ref="I9:I17" si="8">IFERROR(H9/H$18, "--")</f>
        <v>5.1867219917012451E-2</v>
      </c>
      <c r="J9" s="111">
        <v>21</v>
      </c>
      <c r="K9" s="9">
        <f t="shared" ref="K9:K17" si="9">IFERROR(J9/J$18, "--")</f>
        <v>5.0359712230215826E-2</v>
      </c>
      <c r="L9" s="9">
        <f t="shared" ref="L9:L17" si="10">IFERROR((J9-B9)/B9, "--")</f>
        <v>-0.22222222222222221</v>
      </c>
      <c r="M9" s="110"/>
    </row>
    <row r="10" spans="1:13" x14ac:dyDescent="0.25">
      <c r="A10" s="16" t="s">
        <v>12</v>
      </c>
      <c r="B10" s="111">
        <v>0</v>
      </c>
      <c r="C10" s="9">
        <f t="shared" si="6"/>
        <v>0</v>
      </c>
      <c r="D10" s="111">
        <v>4</v>
      </c>
      <c r="E10" s="9">
        <f t="shared" ref="E10:E17" si="11">IFERROR(D10/D$18, "--")</f>
        <v>8.8300220750551876E-3</v>
      </c>
      <c r="F10" s="111">
        <v>4</v>
      </c>
      <c r="G10" s="9">
        <f t="shared" si="7"/>
        <v>8.6767895878524948E-3</v>
      </c>
      <c r="H10" s="111">
        <v>2</v>
      </c>
      <c r="I10" s="9">
        <f t="shared" si="8"/>
        <v>4.1493775933609959E-3</v>
      </c>
      <c r="J10" s="111">
        <v>1</v>
      </c>
      <c r="K10" s="9">
        <f>IFERROR(J10/J$18, "--")</f>
        <v>2.3980815347721821E-3</v>
      </c>
      <c r="L10" s="9" t="str">
        <f>IFERROR((J10-B10)/B10, "--")</f>
        <v>--</v>
      </c>
      <c r="M10" s="110"/>
    </row>
    <row r="11" spans="1:13" x14ac:dyDescent="0.25">
      <c r="A11" s="16" t="s">
        <v>13</v>
      </c>
      <c r="B11" s="111">
        <v>17</v>
      </c>
      <c r="C11" s="9">
        <f t="shared" si="6"/>
        <v>3.7444933920704845E-2</v>
      </c>
      <c r="D11" s="111">
        <v>22</v>
      </c>
      <c r="E11" s="9">
        <f t="shared" si="11"/>
        <v>4.856512141280353E-2</v>
      </c>
      <c r="F11" s="111">
        <v>21</v>
      </c>
      <c r="G11" s="9">
        <f t="shared" si="7"/>
        <v>4.5553145336225599E-2</v>
      </c>
      <c r="H11" s="111">
        <v>15</v>
      </c>
      <c r="I11" s="9">
        <f t="shared" si="8"/>
        <v>3.1120331950207469E-2</v>
      </c>
      <c r="J11" s="111">
        <v>13</v>
      </c>
      <c r="K11" s="9">
        <f t="shared" si="9"/>
        <v>3.117505995203837E-2</v>
      </c>
      <c r="L11" s="9">
        <f t="shared" si="10"/>
        <v>-0.23529411764705882</v>
      </c>
      <c r="M11" s="110"/>
    </row>
    <row r="12" spans="1:13" x14ac:dyDescent="0.25">
      <c r="A12" s="16" t="s">
        <v>14</v>
      </c>
      <c r="B12" s="111">
        <v>20</v>
      </c>
      <c r="C12" s="9">
        <f t="shared" si="6"/>
        <v>4.405286343612335E-2</v>
      </c>
      <c r="D12" s="111">
        <v>12</v>
      </c>
      <c r="E12" s="9">
        <f t="shared" si="11"/>
        <v>2.6490066225165563E-2</v>
      </c>
      <c r="F12" s="111">
        <v>13</v>
      </c>
      <c r="G12" s="9">
        <f t="shared" si="7"/>
        <v>2.8199566160520606E-2</v>
      </c>
      <c r="H12" s="111">
        <v>16</v>
      </c>
      <c r="I12" s="9">
        <f t="shared" si="8"/>
        <v>3.3195020746887967E-2</v>
      </c>
      <c r="J12" s="111">
        <v>12</v>
      </c>
      <c r="K12" s="9">
        <f t="shared" si="9"/>
        <v>2.8776978417266189E-2</v>
      </c>
      <c r="L12" s="9">
        <f t="shared" si="10"/>
        <v>-0.4</v>
      </c>
      <c r="M12" s="110"/>
    </row>
    <row r="13" spans="1:13" x14ac:dyDescent="0.25">
      <c r="A13" s="16" t="s">
        <v>87</v>
      </c>
      <c r="B13" s="111">
        <v>108</v>
      </c>
      <c r="C13" s="9">
        <f t="shared" si="6"/>
        <v>0.23788546255506607</v>
      </c>
      <c r="D13" s="111">
        <v>133</v>
      </c>
      <c r="E13" s="9">
        <f t="shared" si="11"/>
        <v>0.29359823399558499</v>
      </c>
      <c r="F13" s="111">
        <v>130</v>
      </c>
      <c r="G13" s="9">
        <f t="shared" si="7"/>
        <v>0.28199566160520606</v>
      </c>
      <c r="H13" s="111">
        <v>139</v>
      </c>
      <c r="I13" s="9">
        <f t="shared" si="8"/>
        <v>0.28838174273858919</v>
      </c>
      <c r="J13" s="111">
        <v>144</v>
      </c>
      <c r="K13" s="9">
        <f t="shared" si="9"/>
        <v>0.34532374100719426</v>
      </c>
      <c r="L13" s="9">
        <f t="shared" si="10"/>
        <v>0.33333333333333331</v>
      </c>
      <c r="M13" s="110"/>
    </row>
    <row r="14" spans="1:13" x14ac:dyDescent="0.25">
      <c r="A14" s="16" t="s">
        <v>15</v>
      </c>
      <c r="B14" s="111">
        <v>4</v>
      </c>
      <c r="C14" s="9">
        <f t="shared" si="6"/>
        <v>8.8105726872246704E-3</v>
      </c>
      <c r="D14" s="111">
        <v>3</v>
      </c>
      <c r="E14" s="9">
        <f t="shared" si="11"/>
        <v>6.6225165562913907E-3</v>
      </c>
      <c r="F14" s="111">
        <v>0</v>
      </c>
      <c r="G14" s="9">
        <f t="shared" si="7"/>
        <v>0</v>
      </c>
      <c r="H14" s="111">
        <v>7</v>
      </c>
      <c r="I14" s="9">
        <f t="shared" si="8"/>
        <v>1.4522821576763486E-2</v>
      </c>
      <c r="J14" s="111">
        <v>4</v>
      </c>
      <c r="K14" s="9">
        <f t="shared" si="9"/>
        <v>9.5923261390887284E-3</v>
      </c>
      <c r="L14" s="9">
        <f t="shared" si="10"/>
        <v>0</v>
      </c>
      <c r="M14" s="110"/>
    </row>
    <row r="15" spans="1:13" x14ac:dyDescent="0.25">
      <c r="A15" s="16" t="s">
        <v>16</v>
      </c>
      <c r="B15" s="111">
        <v>239</v>
      </c>
      <c r="C15" s="9">
        <f t="shared" si="6"/>
        <v>0.52643171806167399</v>
      </c>
      <c r="D15" s="111">
        <v>210</v>
      </c>
      <c r="E15" s="9">
        <f t="shared" si="11"/>
        <v>0.46357615894039733</v>
      </c>
      <c r="F15" s="111">
        <v>227</v>
      </c>
      <c r="G15" s="9">
        <f t="shared" si="7"/>
        <v>0.49240780911062909</v>
      </c>
      <c r="H15" s="111">
        <v>230</v>
      </c>
      <c r="I15" s="9">
        <f t="shared" si="8"/>
        <v>0.47717842323651455</v>
      </c>
      <c r="J15" s="111">
        <v>173</v>
      </c>
      <c r="K15" s="9">
        <f t="shared" si="9"/>
        <v>0.4148681055155875</v>
      </c>
      <c r="L15" s="9">
        <f t="shared" si="10"/>
        <v>-0.27615062761506276</v>
      </c>
      <c r="M15" s="110"/>
    </row>
    <row r="16" spans="1:13" x14ac:dyDescent="0.25">
      <c r="A16" s="16" t="s">
        <v>17</v>
      </c>
      <c r="B16" s="111">
        <v>34</v>
      </c>
      <c r="C16" s="9">
        <f t="shared" si="6"/>
        <v>7.4889867841409691E-2</v>
      </c>
      <c r="D16" s="111">
        <v>39</v>
      </c>
      <c r="E16" s="9">
        <f t="shared" si="11"/>
        <v>8.6092715231788075E-2</v>
      </c>
      <c r="F16" s="111">
        <v>29</v>
      </c>
      <c r="G16" s="9">
        <f t="shared" si="7"/>
        <v>6.2906724511930592E-2</v>
      </c>
      <c r="H16" s="111">
        <v>42</v>
      </c>
      <c r="I16" s="9">
        <f t="shared" si="8"/>
        <v>8.7136929460580909E-2</v>
      </c>
      <c r="J16" s="111">
        <v>43</v>
      </c>
      <c r="K16" s="9">
        <f t="shared" si="9"/>
        <v>0.10311750599520383</v>
      </c>
      <c r="L16" s="9">
        <f t="shared" si="10"/>
        <v>0.26470588235294118</v>
      </c>
      <c r="M16" s="110"/>
    </row>
    <row r="17" spans="1:13" x14ac:dyDescent="0.25">
      <c r="A17" s="16" t="s">
        <v>18</v>
      </c>
      <c r="B17" s="111">
        <v>5</v>
      </c>
      <c r="C17" s="9">
        <f t="shared" si="6"/>
        <v>1.1013215859030838E-2</v>
      </c>
      <c r="D17" s="111">
        <v>6</v>
      </c>
      <c r="E17" s="9">
        <f t="shared" si="11"/>
        <v>1.3245033112582781E-2</v>
      </c>
      <c r="F17" s="111">
        <v>6</v>
      </c>
      <c r="G17" s="9">
        <f t="shared" si="7"/>
        <v>1.3015184381778741E-2</v>
      </c>
      <c r="H17" s="111">
        <v>6</v>
      </c>
      <c r="I17" s="9">
        <f t="shared" si="8"/>
        <v>1.2448132780082987E-2</v>
      </c>
      <c r="J17" s="111">
        <v>6</v>
      </c>
      <c r="K17" s="9">
        <f t="shared" si="9"/>
        <v>1.4388489208633094E-2</v>
      </c>
      <c r="L17" s="9">
        <f t="shared" si="10"/>
        <v>0.2</v>
      </c>
      <c r="M17" s="110"/>
    </row>
    <row r="18" spans="1:13" x14ac:dyDescent="0.25">
      <c r="A18" s="100" t="s">
        <v>27</v>
      </c>
      <c r="B18" s="17">
        <f t="shared" ref="B18:K18" si="12">IFERROR(SUM(B9:B17), "--")</f>
        <v>454</v>
      </c>
      <c r="C18" s="18">
        <f t="shared" si="12"/>
        <v>1</v>
      </c>
      <c r="D18" s="17">
        <f t="shared" si="12"/>
        <v>453</v>
      </c>
      <c r="E18" s="18">
        <f t="shared" si="12"/>
        <v>0.99999999999999989</v>
      </c>
      <c r="F18" s="17">
        <f t="shared" si="12"/>
        <v>461</v>
      </c>
      <c r="G18" s="18">
        <f t="shared" si="12"/>
        <v>1</v>
      </c>
      <c r="H18" s="17">
        <f t="shared" si="12"/>
        <v>482</v>
      </c>
      <c r="I18" s="18">
        <f t="shared" si="12"/>
        <v>1</v>
      </c>
      <c r="J18" s="17">
        <f t="shared" si="12"/>
        <v>417</v>
      </c>
      <c r="K18" s="18">
        <f t="shared" si="12"/>
        <v>1</v>
      </c>
      <c r="L18" s="18">
        <f>IFERROR((J18-B18)/B18, "--")</f>
        <v>-8.1497797356828189E-2</v>
      </c>
      <c r="M18" s="110"/>
    </row>
    <row r="19" spans="1:13" s="23" customFormat="1" ht="30" x14ac:dyDescent="0.25">
      <c r="A19" s="50" t="s">
        <v>2</v>
      </c>
      <c r="B19" s="127" t="s">
        <v>91</v>
      </c>
      <c r="C19" s="127"/>
      <c r="D19" s="127" t="s">
        <v>92</v>
      </c>
      <c r="E19" s="127"/>
      <c r="F19" s="127" t="s">
        <v>93</v>
      </c>
      <c r="G19" s="127"/>
      <c r="H19" s="127" t="s">
        <v>94</v>
      </c>
      <c r="I19" s="127"/>
      <c r="J19" s="127" t="s">
        <v>95</v>
      </c>
      <c r="K19" s="127"/>
      <c r="L19" s="49" t="s">
        <v>28</v>
      </c>
      <c r="M19" s="49" t="s">
        <v>96</v>
      </c>
    </row>
    <row r="20" spans="1:13" x14ac:dyDescent="0.25">
      <c r="A20" s="16" t="s">
        <v>3</v>
      </c>
      <c r="B20" s="111">
        <v>23</v>
      </c>
      <c r="C20" s="9">
        <f>IFERROR(B20/B$24, "--")</f>
        <v>5.0660792951541848E-2</v>
      </c>
      <c r="D20" s="111">
        <v>34</v>
      </c>
      <c r="E20" s="9">
        <f t="shared" ref="E20:E23" si="13">IFERROR(D20/D$24, "--")</f>
        <v>7.505518763796909E-2</v>
      </c>
      <c r="F20" s="111">
        <v>46</v>
      </c>
      <c r="G20" s="9">
        <f t="shared" ref="G20:G23" si="14">IFERROR(F20/F$24, "--")</f>
        <v>9.9783080260303691E-2</v>
      </c>
      <c r="H20" s="111">
        <v>38</v>
      </c>
      <c r="I20" s="9">
        <f t="shared" ref="I20:I23" si="15">IFERROR(H20/H$24, "--")</f>
        <v>7.8838174273858919E-2</v>
      </c>
      <c r="J20" s="111">
        <v>43</v>
      </c>
      <c r="K20" s="9">
        <f t="shared" ref="K20:K23" si="16">IFERROR(J20/J$24, "--")</f>
        <v>0.10311750599520383</v>
      </c>
      <c r="L20" s="9">
        <f t="shared" ref="L20:L24" si="17">IFERROR((J20-B20)/B20, "--")</f>
        <v>0.86956521739130432</v>
      </c>
      <c r="M20" s="110"/>
    </row>
    <row r="21" spans="1:13" x14ac:dyDescent="0.25">
      <c r="A21" s="16" t="s">
        <v>4</v>
      </c>
      <c r="B21" s="111">
        <v>168</v>
      </c>
      <c r="C21" s="9">
        <f t="shared" ref="C21:C23" si="18">IFERROR(B21/B$24, "--")</f>
        <v>0.37004405286343611</v>
      </c>
      <c r="D21" s="111">
        <v>165</v>
      </c>
      <c r="E21" s="9">
        <f t="shared" si="13"/>
        <v>0.36423841059602646</v>
      </c>
      <c r="F21" s="111">
        <v>163</v>
      </c>
      <c r="G21" s="9">
        <f t="shared" si="14"/>
        <v>0.35357917570498915</v>
      </c>
      <c r="H21" s="111">
        <v>196</v>
      </c>
      <c r="I21" s="9">
        <f t="shared" si="15"/>
        <v>0.40663900414937759</v>
      </c>
      <c r="J21" s="111">
        <v>154</v>
      </c>
      <c r="K21" s="9">
        <f t="shared" si="16"/>
        <v>0.36930455635491605</v>
      </c>
      <c r="L21" s="9">
        <f t="shared" si="17"/>
        <v>-8.3333333333333329E-2</v>
      </c>
      <c r="M21" s="110"/>
    </row>
    <row r="22" spans="1:13" x14ac:dyDescent="0.25">
      <c r="A22" s="16" t="s">
        <v>5</v>
      </c>
      <c r="B22" s="111">
        <v>185</v>
      </c>
      <c r="C22" s="9">
        <f t="shared" si="18"/>
        <v>0.40748898678414097</v>
      </c>
      <c r="D22" s="111">
        <v>178</v>
      </c>
      <c r="E22" s="9">
        <f t="shared" si="13"/>
        <v>0.39293598233995586</v>
      </c>
      <c r="F22" s="111">
        <v>173</v>
      </c>
      <c r="G22" s="9">
        <f t="shared" si="14"/>
        <v>0.37527114967462039</v>
      </c>
      <c r="H22" s="111">
        <v>186</v>
      </c>
      <c r="I22" s="9">
        <f t="shared" si="15"/>
        <v>0.38589211618257263</v>
      </c>
      <c r="J22" s="111">
        <v>169</v>
      </c>
      <c r="K22" s="9">
        <f t="shared" si="16"/>
        <v>0.40527577937649878</v>
      </c>
      <c r="L22" s="9">
        <f t="shared" si="17"/>
        <v>-8.6486486486486491E-2</v>
      </c>
      <c r="M22" s="110"/>
    </row>
    <row r="23" spans="1:13" x14ac:dyDescent="0.25">
      <c r="A23" s="16" t="s">
        <v>6</v>
      </c>
      <c r="B23" s="111">
        <v>78</v>
      </c>
      <c r="C23" s="9">
        <f t="shared" si="18"/>
        <v>0.17180616740088106</v>
      </c>
      <c r="D23" s="111">
        <v>76</v>
      </c>
      <c r="E23" s="9">
        <f t="shared" si="13"/>
        <v>0.16777041942604856</v>
      </c>
      <c r="F23" s="111">
        <v>79</v>
      </c>
      <c r="G23" s="9">
        <f t="shared" si="14"/>
        <v>0.17136659436008678</v>
      </c>
      <c r="H23" s="111">
        <v>62</v>
      </c>
      <c r="I23" s="9">
        <f t="shared" si="15"/>
        <v>0.12863070539419086</v>
      </c>
      <c r="J23" s="111">
        <v>51</v>
      </c>
      <c r="K23" s="9">
        <f t="shared" si="16"/>
        <v>0.1223021582733813</v>
      </c>
      <c r="L23" s="9">
        <f t="shared" si="17"/>
        <v>-0.34615384615384615</v>
      </c>
      <c r="M23" s="110"/>
    </row>
    <row r="24" spans="1:13" x14ac:dyDescent="0.25">
      <c r="A24" s="100" t="s">
        <v>27</v>
      </c>
      <c r="B24" s="17">
        <f t="shared" ref="B24:K24" si="19">IFERROR(SUM(B20:B23), "--")</f>
        <v>454</v>
      </c>
      <c r="C24" s="18">
        <f t="shared" si="19"/>
        <v>1</v>
      </c>
      <c r="D24" s="17">
        <f t="shared" si="19"/>
        <v>453</v>
      </c>
      <c r="E24" s="18">
        <f t="shared" si="19"/>
        <v>1</v>
      </c>
      <c r="F24" s="17">
        <f t="shared" si="19"/>
        <v>461</v>
      </c>
      <c r="G24" s="18">
        <f t="shared" si="19"/>
        <v>1</v>
      </c>
      <c r="H24" s="17">
        <f t="shared" si="19"/>
        <v>482</v>
      </c>
      <c r="I24" s="18">
        <f t="shared" si="19"/>
        <v>1</v>
      </c>
      <c r="J24" s="17">
        <f t="shared" si="19"/>
        <v>417</v>
      </c>
      <c r="K24" s="18">
        <f t="shared" si="19"/>
        <v>0.99999999999999989</v>
      </c>
      <c r="L24" s="18">
        <f t="shared" si="17"/>
        <v>-8.1497797356828189E-2</v>
      </c>
      <c r="M24" s="110"/>
    </row>
    <row r="25" spans="1:13" s="23" customFormat="1" ht="30" x14ac:dyDescent="0.25">
      <c r="A25" s="50" t="s">
        <v>52</v>
      </c>
      <c r="B25" s="127" t="s">
        <v>91</v>
      </c>
      <c r="C25" s="127"/>
      <c r="D25" s="127" t="s">
        <v>92</v>
      </c>
      <c r="E25" s="127"/>
      <c r="F25" s="127" t="s">
        <v>93</v>
      </c>
      <c r="G25" s="127"/>
      <c r="H25" s="127" t="s">
        <v>94</v>
      </c>
      <c r="I25" s="127"/>
      <c r="J25" s="127" t="s">
        <v>95</v>
      </c>
      <c r="K25" s="127"/>
      <c r="L25" s="49" t="s">
        <v>28</v>
      </c>
      <c r="M25" s="49" t="s">
        <v>96</v>
      </c>
    </row>
    <row r="26" spans="1:13" x14ac:dyDescent="0.25">
      <c r="A26" s="16" t="s">
        <v>20</v>
      </c>
      <c r="B26" s="111">
        <v>194</v>
      </c>
      <c r="C26" s="9">
        <f>IFERROR(B26/B$31, "--")</f>
        <v>0.42731277533039647</v>
      </c>
      <c r="D26" s="111">
        <v>206</v>
      </c>
      <c r="E26" s="9">
        <f t="shared" ref="E26:E30" si="20">IFERROR(D26/D$31, "--")</f>
        <v>0.45474613686534215</v>
      </c>
      <c r="F26" s="111">
        <v>213</v>
      </c>
      <c r="G26" s="9">
        <f t="shared" ref="G26:G30" si="21">IFERROR(F26/F$31, "--")</f>
        <v>0.46203904555314534</v>
      </c>
      <c r="H26" s="111">
        <v>242</v>
      </c>
      <c r="I26" s="9">
        <f t="shared" ref="I26:I30" si="22">IFERROR(H26/H$31, "--")</f>
        <v>0.50207468879668049</v>
      </c>
      <c r="J26" s="111">
        <v>204</v>
      </c>
      <c r="K26" s="9">
        <f t="shared" ref="K26:K30" si="23">IFERROR(J26/J$31, "--")</f>
        <v>0.48920863309352519</v>
      </c>
      <c r="L26" s="9">
        <f t="shared" ref="L26:L31" si="24">IFERROR((J26-B26)/B26, "--")</f>
        <v>5.1546391752577317E-2</v>
      </c>
      <c r="M26" s="110"/>
    </row>
    <row r="27" spans="1:13" x14ac:dyDescent="0.25">
      <c r="A27" s="16" t="s">
        <v>21</v>
      </c>
      <c r="B27" s="111">
        <v>49</v>
      </c>
      <c r="C27" s="9">
        <f t="shared" ref="C27:C30" si="25">IFERROR(B27/B$31, "--")</f>
        <v>0.10792951541850221</v>
      </c>
      <c r="D27" s="111">
        <v>50</v>
      </c>
      <c r="E27" s="9">
        <f t="shared" si="20"/>
        <v>0.11037527593818984</v>
      </c>
      <c r="F27" s="111">
        <v>41</v>
      </c>
      <c r="G27" s="9">
        <f t="shared" si="21"/>
        <v>8.8937093275488072E-2</v>
      </c>
      <c r="H27" s="111">
        <v>61</v>
      </c>
      <c r="I27" s="9">
        <f t="shared" si="22"/>
        <v>0.12655601659751037</v>
      </c>
      <c r="J27" s="111">
        <v>49</v>
      </c>
      <c r="K27" s="9">
        <f t="shared" si="23"/>
        <v>0.11750599520383694</v>
      </c>
      <c r="L27" s="9">
        <f t="shared" si="24"/>
        <v>0</v>
      </c>
      <c r="M27" s="110"/>
    </row>
    <row r="28" spans="1:13" x14ac:dyDescent="0.25">
      <c r="A28" s="16" t="s">
        <v>22</v>
      </c>
      <c r="B28" s="111">
        <v>81</v>
      </c>
      <c r="C28" s="9">
        <f t="shared" si="25"/>
        <v>0.17841409691629956</v>
      </c>
      <c r="D28" s="111">
        <v>82</v>
      </c>
      <c r="E28" s="9">
        <f t="shared" si="20"/>
        <v>0.18101545253863136</v>
      </c>
      <c r="F28" s="111">
        <v>89</v>
      </c>
      <c r="G28" s="9">
        <f t="shared" si="21"/>
        <v>0.19305856832971802</v>
      </c>
      <c r="H28" s="111">
        <v>80</v>
      </c>
      <c r="I28" s="9">
        <f t="shared" si="22"/>
        <v>0.16597510373443983</v>
      </c>
      <c r="J28" s="111">
        <v>76</v>
      </c>
      <c r="K28" s="9">
        <f t="shared" si="23"/>
        <v>0.18225419664268586</v>
      </c>
      <c r="L28" s="9">
        <f t="shared" si="24"/>
        <v>-6.1728395061728392E-2</v>
      </c>
      <c r="M28" s="110"/>
    </row>
    <row r="29" spans="1:13" x14ac:dyDescent="0.25">
      <c r="A29" s="16" t="s">
        <v>23</v>
      </c>
      <c r="B29" s="111">
        <v>34</v>
      </c>
      <c r="C29" s="9">
        <f t="shared" si="25"/>
        <v>7.4889867841409691E-2</v>
      </c>
      <c r="D29" s="111">
        <v>32</v>
      </c>
      <c r="E29" s="9">
        <f t="shared" si="20"/>
        <v>7.0640176600441501E-2</v>
      </c>
      <c r="F29" s="111">
        <v>35</v>
      </c>
      <c r="G29" s="9">
        <f t="shared" si="21"/>
        <v>7.5921908893709325E-2</v>
      </c>
      <c r="H29" s="111">
        <v>34</v>
      </c>
      <c r="I29" s="9">
        <f t="shared" si="22"/>
        <v>7.0539419087136929E-2</v>
      </c>
      <c r="J29" s="111">
        <v>32</v>
      </c>
      <c r="K29" s="9">
        <f t="shared" si="23"/>
        <v>7.6738609112709827E-2</v>
      </c>
      <c r="L29" s="9">
        <f t="shared" si="24"/>
        <v>-5.8823529411764705E-2</v>
      </c>
      <c r="M29" s="110"/>
    </row>
    <row r="30" spans="1:13" x14ac:dyDescent="0.25">
      <c r="A30" s="16" t="s">
        <v>24</v>
      </c>
      <c r="B30" s="111">
        <v>96</v>
      </c>
      <c r="C30" s="9">
        <f t="shared" si="25"/>
        <v>0.21145374449339208</v>
      </c>
      <c r="D30" s="111">
        <v>83</v>
      </c>
      <c r="E30" s="9">
        <f t="shared" si="20"/>
        <v>0.18322295805739514</v>
      </c>
      <c r="F30" s="111">
        <v>83</v>
      </c>
      <c r="G30" s="9">
        <f t="shared" si="21"/>
        <v>0.18004338394793926</v>
      </c>
      <c r="H30" s="111">
        <v>65</v>
      </c>
      <c r="I30" s="9">
        <f t="shared" si="22"/>
        <v>0.13485477178423236</v>
      </c>
      <c r="J30" s="111">
        <v>56</v>
      </c>
      <c r="K30" s="9">
        <f t="shared" si="23"/>
        <v>0.1342925659472422</v>
      </c>
      <c r="L30" s="9">
        <f t="shared" si="24"/>
        <v>-0.41666666666666669</v>
      </c>
      <c r="M30" s="110"/>
    </row>
    <row r="31" spans="1:13" x14ac:dyDescent="0.25">
      <c r="A31" s="100" t="s">
        <v>27</v>
      </c>
      <c r="B31" s="17">
        <f t="shared" ref="B31:K31" si="26">IFERROR(SUM(B26:B30), "--")</f>
        <v>454</v>
      </c>
      <c r="C31" s="18">
        <f t="shared" si="26"/>
        <v>1</v>
      </c>
      <c r="D31" s="17">
        <f t="shared" si="26"/>
        <v>453</v>
      </c>
      <c r="E31" s="18">
        <f t="shared" si="26"/>
        <v>1</v>
      </c>
      <c r="F31" s="17">
        <f t="shared" si="26"/>
        <v>461</v>
      </c>
      <c r="G31" s="18">
        <f t="shared" si="26"/>
        <v>1</v>
      </c>
      <c r="H31" s="17">
        <f t="shared" si="26"/>
        <v>482</v>
      </c>
      <c r="I31" s="18">
        <f t="shared" si="26"/>
        <v>0.99999999999999989</v>
      </c>
      <c r="J31" s="17">
        <f t="shared" si="26"/>
        <v>417</v>
      </c>
      <c r="K31" s="18">
        <f t="shared" si="26"/>
        <v>1</v>
      </c>
      <c r="L31" s="18">
        <f t="shared" si="24"/>
        <v>-8.1497797356828189E-2</v>
      </c>
      <c r="M31" s="110"/>
    </row>
    <row r="32" spans="1:13" s="23" customFormat="1" ht="30" x14ac:dyDescent="0.25">
      <c r="A32" s="50" t="s">
        <v>25</v>
      </c>
      <c r="B32" s="127" t="s">
        <v>91</v>
      </c>
      <c r="C32" s="127"/>
      <c r="D32" s="127" t="s">
        <v>92</v>
      </c>
      <c r="E32" s="127"/>
      <c r="F32" s="127" t="s">
        <v>93</v>
      </c>
      <c r="G32" s="127"/>
      <c r="H32" s="127" t="s">
        <v>94</v>
      </c>
      <c r="I32" s="127"/>
      <c r="J32" s="127" t="s">
        <v>95</v>
      </c>
      <c r="K32" s="127"/>
      <c r="L32" s="49" t="s">
        <v>28</v>
      </c>
      <c r="M32" s="49" t="s">
        <v>96</v>
      </c>
    </row>
    <row r="33" spans="1:14" x14ac:dyDescent="0.25">
      <c r="A33" s="16" t="s">
        <v>90</v>
      </c>
      <c r="B33" s="111">
        <v>284</v>
      </c>
      <c r="C33" s="9">
        <f>IFERROR(B33/B$35, "--")</f>
        <v>0.62555066079295152</v>
      </c>
      <c r="D33" s="111">
        <v>263</v>
      </c>
      <c r="E33" s="9">
        <f>IFERROR(D33/D$35, "--")</f>
        <v>0.58057395143487855</v>
      </c>
      <c r="F33" s="111">
        <v>251</v>
      </c>
      <c r="G33" s="9">
        <f>IFERROR(F33/F$35, "--")</f>
        <v>0.54446854663774402</v>
      </c>
      <c r="H33" s="111">
        <v>254</v>
      </c>
      <c r="I33" s="9">
        <f>IFERROR(H33/H$35, "--")</f>
        <v>0.52697095435684649</v>
      </c>
      <c r="J33" s="111">
        <v>215</v>
      </c>
      <c r="K33" s="9">
        <f>IFERROR(J33/J$35, "--")</f>
        <v>0.5155875299760192</v>
      </c>
      <c r="L33" s="9">
        <f t="shared" ref="L33:L35" si="27">IFERROR((J33-B33)/B33, "--")</f>
        <v>-0.24295774647887325</v>
      </c>
      <c r="M33" s="110"/>
    </row>
    <row r="34" spans="1:14" x14ac:dyDescent="0.25">
      <c r="A34" s="16" t="s">
        <v>26</v>
      </c>
      <c r="B34" s="111">
        <v>170</v>
      </c>
      <c r="C34" s="9">
        <f>IFERROR(B34/B$35, "--")</f>
        <v>0.37444933920704848</v>
      </c>
      <c r="D34" s="111">
        <v>190</v>
      </c>
      <c r="E34" s="9">
        <f>IFERROR(D34/D$35, "--")</f>
        <v>0.41942604856512139</v>
      </c>
      <c r="F34" s="111">
        <v>210</v>
      </c>
      <c r="G34" s="9">
        <f>IFERROR(F34/F$35, "--")</f>
        <v>0.45553145336225598</v>
      </c>
      <c r="H34" s="111">
        <v>228</v>
      </c>
      <c r="I34" s="9">
        <f>IFERROR(H34/H$35, "--")</f>
        <v>0.47302904564315351</v>
      </c>
      <c r="J34" s="111">
        <v>202</v>
      </c>
      <c r="K34" s="9">
        <f>IFERROR(J34/J$35, "--")</f>
        <v>0.4844124700239808</v>
      </c>
      <c r="L34" s="9">
        <f t="shared" si="27"/>
        <v>0.18823529411764706</v>
      </c>
      <c r="M34" s="110"/>
    </row>
    <row r="35" spans="1:14" x14ac:dyDescent="0.25">
      <c r="A35" s="100" t="s">
        <v>27</v>
      </c>
      <c r="B35" s="17">
        <f t="shared" ref="B35:K35" si="28">IFERROR(SUM(B33:B34), "--")</f>
        <v>454</v>
      </c>
      <c r="C35" s="18">
        <f t="shared" si="28"/>
        <v>1</v>
      </c>
      <c r="D35" s="17">
        <f t="shared" si="28"/>
        <v>453</v>
      </c>
      <c r="E35" s="18">
        <f t="shared" si="28"/>
        <v>1</v>
      </c>
      <c r="F35" s="17">
        <f t="shared" si="28"/>
        <v>461</v>
      </c>
      <c r="G35" s="18">
        <f t="shared" si="28"/>
        <v>1</v>
      </c>
      <c r="H35" s="17">
        <f t="shared" si="28"/>
        <v>482</v>
      </c>
      <c r="I35" s="18">
        <f t="shared" si="28"/>
        <v>1</v>
      </c>
      <c r="J35" s="17">
        <f t="shared" si="28"/>
        <v>417</v>
      </c>
      <c r="K35" s="18">
        <f t="shared" si="28"/>
        <v>1</v>
      </c>
      <c r="L35" s="18">
        <f t="shared" si="27"/>
        <v>-8.1497797356828189E-2</v>
      </c>
      <c r="M35" s="110"/>
    </row>
    <row r="36" spans="1:14" x14ac:dyDescent="0.25">
      <c r="A36" s="124" t="s">
        <v>97</v>
      </c>
      <c r="B36" s="125"/>
      <c r="C36" s="125"/>
      <c r="D36" s="125"/>
      <c r="E36" s="125"/>
      <c r="F36" s="125"/>
      <c r="G36" s="125"/>
      <c r="H36" s="125"/>
      <c r="I36" s="125"/>
      <c r="J36" s="125"/>
      <c r="K36" s="125"/>
      <c r="L36" s="125"/>
      <c r="M36" s="126"/>
    </row>
    <row r="38" spans="1:14" x14ac:dyDescent="0.25">
      <c r="N38" s="11"/>
    </row>
    <row r="41" spans="1:14" x14ac:dyDescent="0.25">
      <c r="C41" s="10"/>
    </row>
  </sheetData>
  <mergeCells count="28">
    <mergeCell ref="A1:M1"/>
    <mergeCell ref="A2:M2"/>
    <mergeCell ref="B3:C3"/>
    <mergeCell ref="D3:E3"/>
    <mergeCell ref="F3:G3"/>
    <mergeCell ref="H3:I3"/>
    <mergeCell ref="J3:K3"/>
    <mergeCell ref="B19:C19"/>
    <mergeCell ref="D19:E19"/>
    <mergeCell ref="F19:G19"/>
    <mergeCell ref="H19:I19"/>
    <mergeCell ref="J19:K19"/>
    <mergeCell ref="B8:C8"/>
    <mergeCell ref="D8:E8"/>
    <mergeCell ref="F8:G8"/>
    <mergeCell ref="H8:I8"/>
    <mergeCell ref="J8:K8"/>
    <mergeCell ref="A36:M36"/>
    <mergeCell ref="B25:C25"/>
    <mergeCell ref="D25:E25"/>
    <mergeCell ref="F25:G25"/>
    <mergeCell ref="H25:I25"/>
    <mergeCell ref="J25:K25"/>
    <mergeCell ref="B32:C32"/>
    <mergeCell ref="D32:E32"/>
    <mergeCell ref="F32:G32"/>
    <mergeCell ref="H32:I32"/>
    <mergeCell ref="J32:K32"/>
  </mergeCells>
  <hyperlinks>
    <hyperlink ref="A2:L2" location="Definitions!A2" display="Student Characteristics"/>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4" max="16383"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SparklineTotalRace</xm:f>
              <xm:sqref>M18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SparklineUnknownRace</xm:f>
              <xm:sqref>M17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SparklineMultipleRaces</xm:f>
              <xm:sqref>M16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SparklineWhite</xm:f>
              <xm:sqref>M15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SparklinePI</xm:f>
              <xm:sqref>M14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SparklineLatino</xm:f>
              <xm:sqref>M13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SparklineFilipino</xm:f>
              <xm:sqref>M12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SparklineAsian</xm:f>
              <xm:sqref>M11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SparklineAmericanIndian</xm:f>
              <xm:sqref>M10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SparklineAfricanAmerican</xm:f>
              <xm:sqref>M9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SparklineTotalGender</xm:f>
              <xm:sqref>M7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SparklineUnknownGender</xm:f>
              <xm:sqref>M6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SparklineMale</xm:f>
              <xm:sqref>M5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SparklineFemale</xm:f>
              <xm:sqref>M4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Sparkline20Younger</xm:f>
              <xm:sqref>M20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Sparkline20_24</xm:f>
              <xm:sqref>M21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Sparkline25_39</xm:f>
              <xm:sqref>M22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Sparkline40</xm:f>
              <xm:sqref>M23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SparklineTotalAge</xm:f>
              <xm:sqref>M24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SparklineTransferDegree</xm:f>
              <xm:sqref>M26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SparklineTransferNoDegree</xm:f>
              <xm:sqref>M27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SparklineDegreeOnly</xm:f>
              <xm:sqref>M28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SparklineCertificateOnly</xm:f>
              <xm:sqref>M29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SparklineOtherGoal</xm:f>
              <xm:sqref>M30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SparklineTotalGoal</xm:f>
              <xm:sqref>M31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xm:f>
              <xm:sqref>M33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SparklineFT</xm:f>
              <xm:sqref>M34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SparklinePTFTTotal</xm:f>
              <xm:sqref>M35</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H77"/>
  <sheetViews>
    <sheetView zoomScaleNormal="100" workbookViewId="0">
      <selection sqref="A1:H1"/>
    </sheetView>
  </sheetViews>
  <sheetFormatPr defaultRowHeight="15" x14ac:dyDescent="0.25"/>
  <cols>
    <col min="1" max="1" width="19.7109375" style="105" customWidth="1"/>
    <col min="2" max="2" width="12.7109375" customWidth="1"/>
    <col min="3" max="8" width="12.7109375" style="1" customWidth="1"/>
  </cols>
  <sheetData>
    <row r="1" spans="1:8" ht="30" customHeight="1" x14ac:dyDescent="0.25">
      <c r="A1" s="143" t="s">
        <v>99</v>
      </c>
      <c r="B1" s="144"/>
      <c r="C1" s="144"/>
      <c r="D1" s="144"/>
      <c r="E1" s="144"/>
      <c r="F1" s="144"/>
      <c r="G1" s="144"/>
      <c r="H1" s="144"/>
    </row>
    <row r="2" spans="1:8" ht="30" x14ac:dyDescent="0.25">
      <c r="A2" s="103" t="s">
        <v>41</v>
      </c>
      <c r="B2" s="65" t="s">
        <v>1</v>
      </c>
      <c r="C2" s="64" t="s">
        <v>46</v>
      </c>
      <c r="D2" s="64" t="s">
        <v>47</v>
      </c>
      <c r="E2" s="64" t="s">
        <v>44</v>
      </c>
      <c r="F2" s="64" t="s">
        <v>48</v>
      </c>
      <c r="G2" s="64" t="s">
        <v>0</v>
      </c>
      <c r="H2" s="64" t="s">
        <v>45</v>
      </c>
    </row>
    <row r="3" spans="1:8" ht="15" customHeight="1" x14ac:dyDescent="0.25">
      <c r="A3" s="145" t="s">
        <v>98</v>
      </c>
      <c r="B3" s="7" t="s">
        <v>91</v>
      </c>
      <c r="C3" s="4">
        <v>582</v>
      </c>
      <c r="D3" s="4">
        <v>445</v>
      </c>
      <c r="E3" s="15">
        <v>0.76460481099656352</v>
      </c>
      <c r="F3" s="4">
        <v>372</v>
      </c>
      <c r="G3" s="15">
        <v>0.63917525773195871</v>
      </c>
      <c r="H3" s="14" t="s">
        <v>29</v>
      </c>
    </row>
    <row r="4" spans="1:8" ht="15" customHeight="1" x14ac:dyDescent="0.25">
      <c r="A4" s="146"/>
      <c r="B4" s="7" t="s">
        <v>92</v>
      </c>
      <c r="C4" s="4">
        <v>568</v>
      </c>
      <c r="D4" s="4">
        <v>409</v>
      </c>
      <c r="E4" s="5">
        <v>0.72007042253521125</v>
      </c>
      <c r="F4" s="4">
        <v>341</v>
      </c>
      <c r="G4" s="5">
        <v>0.60035211267605637</v>
      </c>
      <c r="H4" s="6" t="s">
        <v>29</v>
      </c>
    </row>
    <row r="5" spans="1:8" ht="15" customHeight="1" x14ac:dyDescent="0.25">
      <c r="A5" s="146"/>
      <c r="B5" s="7" t="s">
        <v>93</v>
      </c>
      <c r="C5" s="4">
        <v>607</v>
      </c>
      <c r="D5" s="4">
        <v>506</v>
      </c>
      <c r="E5" s="5">
        <v>0.83360790774299831</v>
      </c>
      <c r="F5" s="4">
        <v>409</v>
      </c>
      <c r="G5" s="5">
        <v>0.67380560131795719</v>
      </c>
      <c r="H5" s="6" t="s">
        <v>29</v>
      </c>
    </row>
    <row r="6" spans="1:8" ht="15" customHeight="1" x14ac:dyDescent="0.25">
      <c r="A6" s="146"/>
      <c r="B6" s="7" t="s">
        <v>94</v>
      </c>
      <c r="C6" s="4">
        <v>608</v>
      </c>
      <c r="D6" s="4">
        <v>501</v>
      </c>
      <c r="E6" s="5">
        <v>0.82401315789473684</v>
      </c>
      <c r="F6" s="4">
        <v>425</v>
      </c>
      <c r="G6" s="5">
        <v>0.69901315789473684</v>
      </c>
      <c r="H6" s="6" t="s">
        <v>29</v>
      </c>
    </row>
    <row r="7" spans="1:8" ht="15" customHeight="1" x14ac:dyDescent="0.25">
      <c r="A7" s="146"/>
      <c r="B7" s="7" t="s">
        <v>95</v>
      </c>
      <c r="C7" s="4">
        <v>503</v>
      </c>
      <c r="D7" s="4">
        <v>403</v>
      </c>
      <c r="E7" s="5">
        <v>0.80119284294234594</v>
      </c>
      <c r="F7" s="4">
        <v>345</v>
      </c>
      <c r="G7" s="5">
        <v>0.68588469184890655</v>
      </c>
      <c r="H7" s="6" t="s">
        <v>29</v>
      </c>
    </row>
    <row r="8" spans="1:8" ht="15" customHeight="1" x14ac:dyDescent="0.25">
      <c r="A8" s="147"/>
      <c r="B8" s="53" t="s">
        <v>27</v>
      </c>
      <c r="C8" s="17">
        <f>IFERROR(SUM(C3:C7), "--")</f>
        <v>2868</v>
      </c>
      <c r="D8" s="17">
        <f>IFERROR(SUM(D3:D7), "--")</f>
        <v>2264</v>
      </c>
      <c r="E8" s="101">
        <f>IFERROR(D8/C8, "--" )</f>
        <v>0.78940027894002784</v>
      </c>
      <c r="F8" s="17">
        <f>IFERROR(SUM(F3:F7), "--")</f>
        <v>1892</v>
      </c>
      <c r="G8" s="101">
        <f>IFERROR(F8/C8, "--" )</f>
        <v>0.6596931659693166</v>
      </c>
      <c r="H8" s="102" t="s">
        <v>29</v>
      </c>
    </row>
    <row r="9" spans="1:8" ht="15" customHeight="1" x14ac:dyDescent="0.25">
      <c r="A9" s="104"/>
      <c r="B9" s="66"/>
      <c r="C9" s="66"/>
      <c r="D9" s="66"/>
      <c r="E9" s="66"/>
      <c r="F9" s="66"/>
      <c r="G9" s="66"/>
      <c r="H9" s="66"/>
    </row>
    <row r="10" spans="1:8" s="23" customFormat="1" ht="30" x14ac:dyDescent="0.25">
      <c r="A10" s="48" t="s">
        <v>7</v>
      </c>
      <c r="B10" s="2" t="s">
        <v>1</v>
      </c>
      <c r="C10" s="64" t="s">
        <v>46</v>
      </c>
      <c r="D10" s="64" t="s">
        <v>47</v>
      </c>
      <c r="E10" s="64" t="s">
        <v>44</v>
      </c>
      <c r="F10" s="64" t="s">
        <v>48</v>
      </c>
      <c r="G10" s="64" t="s">
        <v>0</v>
      </c>
      <c r="H10" s="64" t="s">
        <v>45</v>
      </c>
    </row>
    <row r="11" spans="1:8" x14ac:dyDescent="0.25">
      <c r="A11" s="151" t="s">
        <v>8</v>
      </c>
      <c r="B11" s="7" t="s">
        <v>91</v>
      </c>
      <c r="C11" s="4">
        <v>174</v>
      </c>
      <c r="D11" s="4">
        <v>130</v>
      </c>
      <c r="E11" s="5">
        <v>0.74712643678160917</v>
      </c>
      <c r="F11" s="4">
        <v>114</v>
      </c>
      <c r="G11" s="5">
        <v>0.65517241379310343</v>
      </c>
      <c r="H11" s="6">
        <v>3.0906250000000002</v>
      </c>
    </row>
    <row r="12" spans="1:8" x14ac:dyDescent="0.25">
      <c r="A12" s="152"/>
      <c r="B12" s="7" t="s">
        <v>92</v>
      </c>
      <c r="C12" s="4">
        <v>143</v>
      </c>
      <c r="D12" s="4">
        <v>101</v>
      </c>
      <c r="E12" s="5">
        <v>0.70629370629370625</v>
      </c>
      <c r="F12" s="4">
        <v>90</v>
      </c>
      <c r="G12" s="5">
        <v>0.62937062937062938</v>
      </c>
      <c r="H12" s="6">
        <v>3.1128712871287125</v>
      </c>
    </row>
    <row r="13" spans="1:8" x14ac:dyDescent="0.25">
      <c r="A13" s="152"/>
      <c r="B13" s="7" t="s">
        <v>93</v>
      </c>
      <c r="C13" s="4">
        <v>158</v>
      </c>
      <c r="D13" s="4">
        <v>134</v>
      </c>
      <c r="E13" s="5">
        <v>0.84810126582278478</v>
      </c>
      <c r="F13" s="4">
        <v>122</v>
      </c>
      <c r="G13" s="5">
        <v>0.77215189873417722</v>
      </c>
      <c r="H13" s="6">
        <v>3.3141791044776121</v>
      </c>
    </row>
    <row r="14" spans="1:8" x14ac:dyDescent="0.25">
      <c r="A14" s="152"/>
      <c r="B14" s="7" t="s">
        <v>94</v>
      </c>
      <c r="C14" s="4">
        <v>187</v>
      </c>
      <c r="D14" s="4">
        <v>161</v>
      </c>
      <c r="E14" s="5">
        <v>0.86096256684491979</v>
      </c>
      <c r="F14" s="4">
        <v>145</v>
      </c>
      <c r="G14" s="5">
        <v>0.77540106951871657</v>
      </c>
      <c r="H14" s="6">
        <v>3.2898089171974521</v>
      </c>
    </row>
    <row r="15" spans="1:8" x14ac:dyDescent="0.25">
      <c r="A15" s="152"/>
      <c r="B15" s="7" t="s">
        <v>95</v>
      </c>
      <c r="C15" s="4">
        <v>143</v>
      </c>
      <c r="D15" s="4">
        <v>110</v>
      </c>
      <c r="E15" s="5">
        <v>0.76923076923076927</v>
      </c>
      <c r="F15" s="4">
        <v>96</v>
      </c>
      <c r="G15" s="5">
        <v>0.67132867132867136</v>
      </c>
      <c r="H15" s="6">
        <v>3.1818181818181817</v>
      </c>
    </row>
    <row r="16" spans="1:8" x14ac:dyDescent="0.25">
      <c r="A16" s="153"/>
      <c r="B16" s="53" t="s">
        <v>27</v>
      </c>
      <c r="C16" s="17">
        <f>IFERROR(SUM(C11:C15), "--")</f>
        <v>805</v>
      </c>
      <c r="D16" s="17">
        <f>IFERROR(SUM(D11:D15), "--")</f>
        <v>636</v>
      </c>
      <c r="E16" s="101">
        <f>IFERROR(D16/C16, "--" )</f>
        <v>0.7900621118012422</v>
      </c>
      <c r="F16" s="17">
        <f>IFERROR(SUM(F11:F15), "--")</f>
        <v>567</v>
      </c>
      <c r="G16" s="101">
        <f>IFERROR(F16/C16, "--" )</f>
        <v>0.70434782608695656</v>
      </c>
      <c r="H16" s="102" t="s">
        <v>29</v>
      </c>
    </row>
    <row r="17" spans="1:8" x14ac:dyDescent="0.25">
      <c r="A17" s="148" t="s">
        <v>9</v>
      </c>
      <c r="B17" s="86" t="s">
        <v>91</v>
      </c>
      <c r="C17" s="87">
        <v>404</v>
      </c>
      <c r="D17" s="87">
        <v>312</v>
      </c>
      <c r="E17" s="89">
        <v>0.7722772277227723</v>
      </c>
      <c r="F17" s="87">
        <v>255</v>
      </c>
      <c r="G17" s="89">
        <v>0.63118811881188119</v>
      </c>
      <c r="H17" s="88">
        <v>2.846774193548387</v>
      </c>
    </row>
    <row r="18" spans="1:8" x14ac:dyDescent="0.25">
      <c r="A18" s="149"/>
      <c r="B18" s="86" t="s">
        <v>92</v>
      </c>
      <c r="C18" s="87">
        <v>416</v>
      </c>
      <c r="D18" s="87">
        <v>299</v>
      </c>
      <c r="E18" s="89">
        <v>0.71875</v>
      </c>
      <c r="F18" s="87">
        <v>244</v>
      </c>
      <c r="G18" s="89">
        <v>0.58653846153846156</v>
      </c>
      <c r="H18" s="88">
        <v>2.9063157894736844</v>
      </c>
    </row>
    <row r="19" spans="1:8" x14ac:dyDescent="0.25">
      <c r="A19" s="149"/>
      <c r="B19" s="86" t="s">
        <v>93</v>
      </c>
      <c r="C19" s="87">
        <v>440</v>
      </c>
      <c r="D19" s="87">
        <v>364</v>
      </c>
      <c r="E19" s="89">
        <v>0.82727272727272727</v>
      </c>
      <c r="F19" s="87">
        <v>280</v>
      </c>
      <c r="G19" s="89">
        <v>0.63636363636363635</v>
      </c>
      <c r="H19" s="88">
        <v>2.7825842696629217</v>
      </c>
    </row>
    <row r="20" spans="1:8" x14ac:dyDescent="0.25">
      <c r="A20" s="149"/>
      <c r="B20" s="86" t="s">
        <v>94</v>
      </c>
      <c r="C20" s="87">
        <v>411</v>
      </c>
      <c r="D20" s="87">
        <v>330</v>
      </c>
      <c r="E20" s="89">
        <v>0.8029197080291971</v>
      </c>
      <c r="F20" s="87">
        <v>272</v>
      </c>
      <c r="G20" s="89">
        <v>0.66180048661800484</v>
      </c>
      <c r="H20" s="88">
        <v>2.9767801857585132</v>
      </c>
    </row>
    <row r="21" spans="1:8" x14ac:dyDescent="0.25">
      <c r="A21" s="149"/>
      <c r="B21" s="86" t="s">
        <v>95</v>
      </c>
      <c r="C21" s="87">
        <v>348</v>
      </c>
      <c r="D21" s="87">
        <v>281</v>
      </c>
      <c r="E21" s="89">
        <v>0.80747126436781613</v>
      </c>
      <c r="F21" s="87">
        <v>242</v>
      </c>
      <c r="G21" s="89">
        <v>0.6954022988505747</v>
      </c>
      <c r="H21" s="88">
        <v>3.0770909090909089</v>
      </c>
    </row>
    <row r="22" spans="1:8" x14ac:dyDescent="0.25">
      <c r="A22" s="150"/>
      <c r="B22" s="94" t="s">
        <v>27</v>
      </c>
      <c r="C22" s="106">
        <f>IFERROR(SUM(C17:C21), "--")</f>
        <v>2019</v>
      </c>
      <c r="D22" s="106">
        <f>IFERROR(SUM(D17:D21), "--")</f>
        <v>1586</v>
      </c>
      <c r="E22" s="108">
        <f>IFERROR(D22/C22, "--" )</f>
        <v>0.78553739474987616</v>
      </c>
      <c r="F22" s="106">
        <f>IFERROR(SUM(F17:F21), "--")</f>
        <v>1293</v>
      </c>
      <c r="G22" s="108">
        <f>IFERROR(F22/C22, "--" )</f>
        <v>0.64041604754829118</v>
      </c>
      <c r="H22" s="107" t="s">
        <v>29</v>
      </c>
    </row>
    <row r="23" spans="1:8" s="23" customFormat="1" ht="30" x14ac:dyDescent="0.25">
      <c r="A23" s="48" t="s">
        <v>19</v>
      </c>
      <c r="B23" s="2" t="s">
        <v>1</v>
      </c>
      <c r="C23" s="64" t="s">
        <v>46</v>
      </c>
      <c r="D23" s="64" t="s">
        <v>47</v>
      </c>
      <c r="E23" s="64" t="s">
        <v>44</v>
      </c>
      <c r="F23" s="64" t="s">
        <v>48</v>
      </c>
      <c r="G23" s="64" t="s">
        <v>0</v>
      </c>
      <c r="H23" s="64" t="s">
        <v>45</v>
      </c>
    </row>
    <row r="24" spans="1:8" ht="15" customHeight="1" x14ac:dyDescent="0.25">
      <c r="A24" s="134" t="s">
        <v>56</v>
      </c>
      <c r="B24" s="7" t="s">
        <v>91</v>
      </c>
      <c r="C24" s="4">
        <v>36</v>
      </c>
      <c r="D24" s="4">
        <v>28</v>
      </c>
      <c r="E24" s="5">
        <v>0.77777777777777779</v>
      </c>
      <c r="F24" s="4">
        <v>20</v>
      </c>
      <c r="G24" s="5">
        <v>0.55555555555555558</v>
      </c>
      <c r="H24" s="6">
        <v>1.9888888888888892</v>
      </c>
    </row>
    <row r="25" spans="1:8" x14ac:dyDescent="0.25">
      <c r="A25" s="135"/>
      <c r="B25" s="7" t="s">
        <v>92</v>
      </c>
      <c r="C25" s="4">
        <v>29</v>
      </c>
      <c r="D25" s="4">
        <v>21</v>
      </c>
      <c r="E25" s="5">
        <v>0.72413793103448276</v>
      </c>
      <c r="F25" s="4">
        <v>15</v>
      </c>
      <c r="G25" s="5">
        <v>0.51724137931034486</v>
      </c>
      <c r="H25" s="6">
        <v>2.2047619047619045</v>
      </c>
    </row>
    <row r="26" spans="1:8" x14ac:dyDescent="0.25">
      <c r="A26" s="135"/>
      <c r="B26" s="7" t="s">
        <v>93</v>
      </c>
      <c r="C26" s="4">
        <v>41</v>
      </c>
      <c r="D26" s="4">
        <v>35</v>
      </c>
      <c r="E26" s="5">
        <v>0.85365853658536583</v>
      </c>
      <c r="F26" s="4">
        <v>23</v>
      </c>
      <c r="G26" s="5">
        <v>0.56097560975609762</v>
      </c>
      <c r="H26" s="6">
        <v>2.2657142857142856</v>
      </c>
    </row>
    <row r="27" spans="1:8" x14ac:dyDescent="0.25">
      <c r="A27" s="135"/>
      <c r="B27" s="7" t="s">
        <v>94</v>
      </c>
      <c r="C27" s="4">
        <v>30</v>
      </c>
      <c r="D27" s="4">
        <v>22</v>
      </c>
      <c r="E27" s="5">
        <v>0.73333333333333328</v>
      </c>
      <c r="F27" s="4">
        <v>11</v>
      </c>
      <c r="G27" s="5">
        <v>0.36666666666666664</v>
      </c>
      <c r="H27" s="6">
        <v>1.6666666666666667</v>
      </c>
    </row>
    <row r="28" spans="1:8" x14ac:dyDescent="0.25">
      <c r="A28" s="135"/>
      <c r="B28" s="7" t="s">
        <v>95</v>
      </c>
      <c r="C28" s="4">
        <v>25</v>
      </c>
      <c r="D28" s="4">
        <v>20</v>
      </c>
      <c r="E28" s="5">
        <v>0.8</v>
      </c>
      <c r="F28" s="4">
        <v>15</v>
      </c>
      <c r="G28" s="5">
        <v>0.6</v>
      </c>
      <c r="H28" s="6">
        <v>2.7649999999999997</v>
      </c>
    </row>
    <row r="29" spans="1:8" x14ac:dyDescent="0.25">
      <c r="A29" s="136"/>
      <c r="B29" s="53" t="s">
        <v>27</v>
      </c>
      <c r="C29" s="17">
        <f>IFERROR(SUM(C24:C28), "--")</f>
        <v>161</v>
      </c>
      <c r="D29" s="17">
        <f>IFERROR(SUM(D24:D28), "--")</f>
        <v>126</v>
      </c>
      <c r="E29" s="101">
        <f>IFERROR(D29/C29, "--" )</f>
        <v>0.78260869565217395</v>
      </c>
      <c r="F29" s="17">
        <f>IFERROR(SUM(F24:F28), "--")</f>
        <v>84</v>
      </c>
      <c r="G29" s="101">
        <f>IFERROR(F29/C29, "--" )</f>
        <v>0.52173913043478259</v>
      </c>
      <c r="H29" s="102" t="s">
        <v>29</v>
      </c>
    </row>
    <row r="30" spans="1:8" ht="15" customHeight="1" x14ac:dyDescent="0.25">
      <c r="A30" s="131" t="s">
        <v>55</v>
      </c>
      <c r="B30" s="86" t="s">
        <v>91</v>
      </c>
      <c r="C30" s="112" t="s">
        <v>29</v>
      </c>
      <c r="D30" s="112" t="s">
        <v>29</v>
      </c>
      <c r="E30" s="113" t="s">
        <v>29</v>
      </c>
      <c r="F30" s="112" t="s">
        <v>29</v>
      </c>
      <c r="G30" s="113" t="s">
        <v>29</v>
      </c>
      <c r="H30" s="114" t="s">
        <v>29</v>
      </c>
    </row>
    <row r="31" spans="1:8" x14ac:dyDescent="0.25">
      <c r="A31" s="132"/>
      <c r="B31" s="86" t="s">
        <v>92</v>
      </c>
      <c r="C31" s="87">
        <v>8</v>
      </c>
      <c r="D31" s="87">
        <v>3</v>
      </c>
      <c r="E31" s="89">
        <v>0.375</v>
      </c>
      <c r="F31" s="87">
        <v>2</v>
      </c>
      <c r="G31" s="89">
        <v>0.25</v>
      </c>
      <c r="H31" s="88">
        <v>2.5666666666666669</v>
      </c>
    </row>
    <row r="32" spans="1:8" x14ac:dyDescent="0.25">
      <c r="A32" s="132"/>
      <c r="B32" s="86" t="s">
        <v>93</v>
      </c>
      <c r="C32" s="87">
        <v>5</v>
      </c>
      <c r="D32" s="87">
        <v>4</v>
      </c>
      <c r="E32" s="89">
        <v>0.8</v>
      </c>
      <c r="F32" s="87">
        <v>4</v>
      </c>
      <c r="G32" s="89">
        <v>0.8</v>
      </c>
      <c r="H32" s="88">
        <v>3.5</v>
      </c>
    </row>
    <row r="33" spans="1:8" x14ac:dyDescent="0.25">
      <c r="A33" s="132"/>
      <c r="B33" s="86" t="s">
        <v>94</v>
      </c>
      <c r="C33" s="87">
        <v>3</v>
      </c>
      <c r="D33" s="87">
        <v>3</v>
      </c>
      <c r="E33" s="89">
        <v>1</v>
      </c>
      <c r="F33" s="87">
        <v>3</v>
      </c>
      <c r="G33" s="89">
        <v>1</v>
      </c>
      <c r="H33" s="88">
        <v>3</v>
      </c>
    </row>
    <row r="34" spans="1:8" x14ac:dyDescent="0.25">
      <c r="A34" s="132"/>
      <c r="B34" s="86" t="s">
        <v>95</v>
      </c>
      <c r="C34" s="87">
        <v>1</v>
      </c>
      <c r="D34" s="87">
        <v>1</v>
      </c>
      <c r="E34" s="89">
        <v>1</v>
      </c>
      <c r="F34" s="87">
        <v>0</v>
      </c>
      <c r="G34" s="89">
        <v>0</v>
      </c>
      <c r="H34" s="88">
        <v>0</v>
      </c>
    </row>
    <row r="35" spans="1:8" x14ac:dyDescent="0.25">
      <c r="A35" s="133"/>
      <c r="B35" s="94" t="s">
        <v>27</v>
      </c>
      <c r="C35" s="106">
        <f>IFERROR(SUM(C30:C34), "--")</f>
        <v>17</v>
      </c>
      <c r="D35" s="106">
        <f>IFERROR(SUM(D30:D34), "--")</f>
        <v>11</v>
      </c>
      <c r="E35" s="108">
        <f>IFERROR(D35/C35, "--" )</f>
        <v>0.6470588235294118</v>
      </c>
      <c r="F35" s="106">
        <f>IFERROR(SUM(F30:F34), "--")</f>
        <v>9</v>
      </c>
      <c r="G35" s="108">
        <f>IFERROR(F35/C35, "--" )</f>
        <v>0.52941176470588236</v>
      </c>
      <c r="H35" s="107" t="s">
        <v>29</v>
      </c>
    </row>
    <row r="36" spans="1:8" x14ac:dyDescent="0.25">
      <c r="A36" s="140" t="s">
        <v>13</v>
      </c>
      <c r="B36" s="7" t="s">
        <v>91</v>
      </c>
      <c r="C36" s="4">
        <v>25</v>
      </c>
      <c r="D36" s="4">
        <v>20</v>
      </c>
      <c r="E36" s="5">
        <v>0.8</v>
      </c>
      <c r="F36" s="4">
        <v>17</v>
      </c>
      <c r="G36" s="5">
        <v>0.68</v>
      </c>
      <c r="H36" s="6">
        <v>3.25</v>
      </c>
    </row>
    <row r="37" spans="1:8" x14ac:dyDescent="0.25">
      <c r="A37" s="141"/>
      <c r="B37" s="7" t="s">
        <v>92</v>
      </c>
      <c r="C37" s="4">
        <v>30</v>
      </c>
      <c r="D37" s="4">
        <v>23</v>
      </c>
      <c r="E37" s="5">
        <v>0.76666666666666672</v>
      </c>
      <c r="F37" s="4">
        <v>23</v>
      </c>
      <c r="G37" s="5">
        <v>0.76666666666666672</v>
      </c>
      <c r="H37" s="6">
        <v>3.5318181818181817</v>
      </c>
    </row>
    <row r="38" spans="1:8" x14ac:dyDescent="0.25">
      <c r="A38" s="141"/>
      <c r="B38" s="7" t="s">
        <v>93</v>
      </c>
      <c r="C38" s="24">
        <v>24</v>
      </c>
      <c r="D38" s="24">
        <v>16</v>
      </c>
      <c r="E38" s="5">
        <v>0.66666666666666663</v>
      </c>
      <c r="F38" s="24">
        <v>11</v>
      </c>
      <c r="G38" s="5">
        <v>0.45833333333333331</v>
      </c>
      <c r="H38" s="21">
        <v>2.5133333333333332</v>
      </c>
    </row>
    <row r="39" spans="1:8" x14ac:dyDescent="0.25">
      <c r="A39" s="141"/>
      <c r="B39" s="7" t="s">
        <v>94</v>
      </c>
      <c r="C39" s="4">
        <v>21</v>
      </c>
      <c r="D39" s="4">
        <v>19</v>
      </c>
      <c r="E39" s="5">
        <v>0.90476190476190477</v>
      </c>
      <c r="F39" s="4">
        <v>16</v>
      </c>
      <c r="G39" s="5">
        <v>0.76190476190476186</v>
      </c>
      <c r="H39" s="6">
        <v>3.1315789473684212</v>
      </c>
    </row>
    <row r="40" spans="1:8" x14ac:dyDescent="0.25">
      <c r="A40" s="141"/>
      <c r="B40" s="7" t="s">
        <v>95</v>
      </c>
      <c r="C40" s="4">
        <v>17</v>
      </c>
      <c r="D40" s="4">
        <v>16</v>
      </c>
      <c r="E40" s="5">
        <v>0.94117647058823528</v>
      </c>
      <c r="F40" s="4">
        <v>12</v>
      </c>
      <c r="G40" s="5">
        <v>0.70588235294117652</v>
      </c>
      <c r="H40" s="6">
        <v>2.7750000000000004</v>
      </c>
    </row>
    <row r="41" spans="1:8" x14ac:dyDescent="0.25">
      <c r="A41" s="142"/>
      <c r="B41" s="53" t="s">
        <v>27</v>
      </c>
      <c r="C41" s="17">
        <f>IFERROR(SUM(C36:C40), "--")</f>
        <v>117</v>
      </c>
      <c r="D41" s="17">
        <f>IFERROR(SUM(D36:D40), "--")</f>
        <v>94</v>
      </c>
      <c r="E41" s="101">
        <f>IFERROR(D41/C41, "--" )</f>
        <v>0.80341880341880345</v>
      </c>
      <c r="F41" s="17">
        <f>IFERROR(SUM(F36:F40), "--")</f>
        <v>79</v>
      </c>
      <c r="G41" s="101">
        <f>IFERROR(F41/C41, "--" )</f>
        <v>0.67521367521367526</v>
      </c>
      <c r="H41" s="102" t="s">
        <v>29</v>
      </c>
    </row>
    <row r="42" spans="1:8" x14ac:dyDescent="0.25">
      <c r="A42" s="137" t="s">
        <v>14</v>
      </c>
      <c r="B42" s="86" t="s">
        <v>91</v>
      </c>
      <c r="C42" s="87">
        <v>24</v>
      </c>
      <c r="D42" s="87">
        <v>14</v>
      </c>
      <c r="E42" s="89">
        <v>0.58333333333333337</v>
      </c>
      <c r="F42" s="87">
        <v>13</v>
      </c>
      <c r="G42" s="89">
        <v>0.54166666666666663</v>
      </c>
      <c r="H42" s="88">
        <v>3.1000000000000005</v>
      </c>
    </row>
    <row r="43" spans="1:8" x14ac:dyDescent="0.25">
      <c r="A43" s="138"/>
      <c r="B43" s="86" t="s">
        <v>92</v>
      </c>
      <c r="C43" s="87">
        <v>13</v>
      </c>
      <c r="D43" s="87">
        <v>9</v>
      </c>
      <c r="E43" s="89">
        <v>0.69230769230769229</v>
      </c>
      <c r="F43" s="87">
        <v>9</v>
      </c>
      <c r="G43" s="89">
        <v>0.69230769230769229</v>
      </c>
      <c r="H43" s="88">
        <v>3.3</v>
      </c>
    </row>
    <row r="44" spans="1:8" x14ac:dyDescent="0.25">
      <c r="A44" s="138"/>
      <c r="B44" s="86" t="s">
        <v>93</v>
      </c>
      <c r="C44" s="87">
        <v>19</v>
      </c>
      <c r="D44" s="87">
        <v>15</v>
      </c>
      <c r="E44" s="89">
        <v>0.78947368421052633</v>
      </c>
      <c r="F44" s="87">
        <v>15</v>
      </c>
      <c r="G44" s="89">
        <v>0.78947368421052633</v>
      </c>
      <c r="H44" s="88">
        <v>3.4666666666666668</v>
      </c>
    </row>
    <row r="45" spans="1:8" x14ac:dyDescent="0.25">
      <c r="A45" s="138"/>
      <c r="B45" s="86" t="s">
        <v>94</v>
      </c>
      <c r="C45" s="87">
        <v>25</v>
      </c>
      <c r="D45" s="87">
        <v>18</v>
      </c>
      <c r="E45" s="89">
        <v>0.72</v>
      </c>
      <c r="F45" s="87">
        <v>13</v>
      </c>
      <c r="G45" s="89">
        <v>0.52</v>
      </c>
      <c r="H45" s="88">
        <v>2.7388888888888889</v>
      </c>
    </row>
    <row r="46" spans="1:8" x14ac:dyDescent="0.25">
      <c r="A46" s="138"/>
      <c r="B46" s="86" t="s">
        <v>95</v>
      </c>
      <c r="C46" s="87">
        <v>14</v>
      </c>
      <c r="D46" s="87">
        <v>11</v>
      </c>
      <c r="E46" s="89">
        <v>0.7857142857142857</v>
      </c>
      <c r="F46" s="87">
        <v>9</v>
      </c>
      <c r="G46" s="89">
        <v>0.6428571428571429</v>
      </c>
      <c r="H46" s="88">
        <v>2.8181818181818183</v>
      </c>
    </row>
    <row r="47" spans="1:8" x14ac:dyDescent="0.25">
      <c r="A47" s="139"/>
      <c r="B47" s="94" t="s">
        <v>27</v>
      </c>
      <c r="C47" s="106">
        <f>IFERROR(SUM(C42:C46), "--")</f>
        <v>95</v>
      </c>
      <c r="D47" s="106">
        <f>IFERROR(SUM(D42:D46), "--")</f>
        <v>67</v>
      </c>
      <c r="E47" s="108">
        <f>IFERROR(D47/C47, "--" )</f>
        <v>0.70526315789473681</v>
      </c>
      <c r="F47" s="106">
        <f>IFERROR(SUM(F42:F46), "--")</f>
        <v>59</v>
      </c>
      <c r="G47" s="108">
        <f>IFERROR(F47/C47, "--" )</f>
        <v>0.62105263157894741</v>
      </c>
      <c r="H47" s="107" t="s">
        <v>29</v>
      </c>
    </row>
    <row r="48" spans="1:8" x14ac:dyDescent="0.25">
      <c r="A48" s="140" t="s">
        <v>87</v>
      </c>
      <c r="B48" s="7" t="s">
        <v>91</v>
      </c>
      <c r="C48" s="4">
        <v>136</v>
      </c>
      <c r="D48" s="4">
        <v>103</v>
      </c>
      <c r="E48" s="5">
        <v>0.75735294117647056</v>
      </c>
      <c r="F48" s="4">
        <v>80</v>
      </c>
      <c r="G48" s="5">
        <v>0.58823529411764708</v>
      </c>
      <c r="H48" s="6">
        <v>2.7475247524752477</v>
      </c>
    </row>
    <row r="49" spans="1:8" x14ac:dyDescent="0.25">
      <c r="A49" s="141"/>
      <c r="B49" s="7" t="s">
        <v>92</v>
      </c>
      <c r="C49" s="4">
        <v>168</v>
      </c>
      <c r="D49" s="4">
        <v>115</v>
      </c>
      <c r="E49" s="5">
        <v>0.68452380952380953</v>
      </c>
      <c r="F49" s="4">
        <v>89</v>
      </c>
      <c r="G49" s="5">
        <v>0.52976190476190477</v>
      </c>
      <c r="H49" s="6">
        <v>2.7546296296296298</v>
      </c>
    </row>
    <row r="50" spans="1:8" x14ac:dyDescent="0.25">
      <c r="A50" s="141"/>
      <c r="B50" s="7" t="s">
        <v>93</v>
      </c>
      <c r="C50" s="4">
        <v>175</v>
      </c>
      <c r="D50" s="4">
        <v>148</v>
      </c>
      <c r="E50" s="5">
        <v>0.84571428571428575</v>
      </c>
      <c r="F50" s="4">
        <v>116</v>
      </c>
      <c r="G50" s="5">
        <v>0.66285714285714281</v>
      </c>
      <c r="H50" s="6">
        <v>2.848611111111111</v>
      </c>
    </row>
    <row r="51" spans="1:8" x14ac:dyDescent="0.25">
      <c r="A51" s="141"/>
      <c r="B51" s="7" t="s">
        <v>94</v>
      </c>
      <c r="C51" s="4">
        <v>176</v>
      </c>
      <c r="D51" s="4">
        <v>137</v>
      </c>
      <c r="E51" s="5">
        <v>0.77840909090909094</v>
      </c>
      <c r="F51" s="4">
        <v>108</v>
      </c>
      <c r="G51" s="5">
        <v>0.61363636363636365</v>
      </c>
      <c r="H51" s="6">
        <v>2.687313432835821</v>
      </c>
    </row>
    <row r="52" spans="1:8" x14ac:dyDescent="0.25">
      <c r="A52" s="141"/>
      <c r="B52" s="7" t="s">
        <v>95</v>
      </c>
      <c r="C52" s="4">
        <v>177</v>
      </c>
      <c r="D52" s="4">
        <v>133</v>
      </c>
      <c r="E52" s="5">
        <v>0.75141242937853103</v>
      </c>
      <c r="F52" s="4">
        <v>107</v>
      </c>
      <c r="G52" s="5">
        <v>0.60451977401129942</v>
      </c>
      <c r="H52" s="6">
        <v>2.8442748091603054</v>
      </c>
    </row>
    <row r="53" spans="1:8" x14ac:dyDescent="0.25">
      <c r="A53" s="142"/>
      <c r="B53" s="53" t="s">
        <v>27</v>
      </c>
      <c r="C53" s="17">
        <f>IFERROR(SUM(C48:C52), "--")</f>
        <v>832</v>
      </c>
      <c r="D53" s="17">
        <f>IFERROR(SUM(D48:D52), "--")</f>
        <v>636</v>
      </c>
      <c r="E53" s="101">
        <f>IFERROR(D53/C53, "--" )</f>
        <v>0.76442307692307687</v>
      </c>
      <c r="F53" s="17">
        <f>IFERROR(SUM(F48:F52), "--")</f>
        <v>500</v>
      </c>
      <c r="G53" s="101">
        <f>IFERROR(F53/C53, "--" )</f>
        <v>0.60096153846153844</v>
      </c>
      <c r="H53" s="102" t="s">
        <v>29</v>
      </c>
    </row>
    <row r="54" spans="1:8" x14ac:dyDescent="0.25">
      <c r="A54" s="137" t="s">
        <v>15</v>
      </c>
      <c r="B54" s="86" t="s">
        <v>91</v>
      </c>
      <c r="C54" s="87">
        <v>4</v>
      </c>
      <c r="D54" s="87">
        <v>3</v>
      </c>
      <c r="E54" s="89">
        <v>0.75</v>
      </c>
      <c r="F54" s="87">
        <v>3</v>
      </c>
      <c r="G54" s="89">
        <v>0.75</v>
      </c>
      <c r="H54" s="88">
        <v>3.15</v>
      </c>
    </row>
    <row r="55" spans="1:8" x14ac:dyDescent="0.25">
      <c r="A55" s="138"/>
      <c r="B55" s="86" t="s">
        <v>92</v>
      </c>
      <c r="C55" s="87">
        <v>3</v>
      </c>
      <c r="D55" s="87">
        <v>1</v>
      </c>
      <c r="E55" s="89">
        <v>0.33333333333333331</v>
      </c>
      <c r="F55" s="87">
        <v>1</v>
      </c>
      <c r="G55" s="89">
        <v>0.33333333333333331</v>
      </c>
      <c r="H55" s="88">
        <v>4</v>
      </c>
    </row>
    <row r="56" spans="1:8" x14ac:dyDescent="0.25">
      <c r="A56" s="138"/>
      <c r="B56" s="86" t="s">
        <v>93</v>
      </c>
      <c r="C56" s="112" t="s">
        <v>29</v>
      </c>
      <c r="D56" s="112" t="s">
        <v>29</v>
      </c>
      <c r="E56" s="113" t="s">
        <v>29</v>
      </c>
      <c r="F56" s="112" t="s">
        <v>29</v>
      </c>
      <c r="G56" s="113" t="s">
        <v>29</v>
      </c>
      <c r="H56" s="114" t="s">
        <v>29</v>
      </c>
    </row>
    <row r="57" spans="1:8" x14ac:dyDescent="0.25">
      <c r="A57" s="138"/>
      <c r="B57" s="86" t="s">
        <v>94</v>
      </c>
      <c r="C57" s="87">
        <v>11</v>
      </c>
      <c r="D57" s="87">
        <v>7</v>
      </c>
      <c r="E57" s="89">
        <v>0.63636363636363635</v>
      </c>
      <c r="F57" s="87">
        <v>3</v>
      </c>
      <c r="G57" s="89">
        <v>0.27272727272727271</v>
      </c>
      <c r="H57" s="88">
        <v>2.08</v>
      </c>
    </row>
    <row r="58" spans="1:8" x14ac:dyDescent="0.25">
      <c r="A58" s="138"/>
      <c r="B58" s="86" t="s">
        <v>95</v>
      </c>
      <c r="C58" s="87">
        <v>6</v>
      </c>
      <c r="D58" s="87">
        <v>4</v>
      </c>
      <c r="E58" s="89">
        <v>0.66666666666666663</v>
      </c>
      <c r="F58" s="87">
        <v>4</v>
      </c>
      <c r="G58" s="89">
        <v>0.66666666666666663</v>
      </c>
      <c r="H58" s="88">
        <v>3.4</v>
      </c>
    </row>
    <row r="59" spans="1:8" x14ac:dyDescent="0.25">
      <c r="A59" s="139"/>
      <c r="B59" s="94" t="s">
        <v>27</v>
      </c>
      <c r="C59" s="106">
        <f>IFERROR(SUM(C54:C58), "--")</f>
        <v>24</v>
      </c>
      <c r="D59" s="106">
        <f>IFERROR(SUM(D54:D58), "--")</f>
        <v>15</v>
      </c>
      <c r="E59" s="108">
        <f>IFERROR(D59/C59, "--" )</f>
        <v>0.625</v>
      </c>
      <c r="F59" s="106">
        <f>IFERROR(SUM(F54:F58), "--")</f>
        <v>11</v>
      </c>
      <c r="G59" s="108">
        <f>IFERROR(F59/C59, "--" )</f>
        <v>0.45833333333333331</v>
      </c>
      <c r="H59" s="107" t="s">
        <v>29</v>
      </c>
    </row>
    <row r="60" spans="1:8" x14ac:dyDescent="0.25">
      <c r="A60" s="134" t="s">
        <v>53</v>
      </c>
      <c r="B60" s="7" t="s">
        <v>91</v>
      </c>
      <c r="C60" s="4">
        <v>302</v>
      </c>
      <c r="D60" s="4">
        <v>238</v>
      </c>
      <c r="E60" s="5">
        <v>0.78807947019867552</v>
      </c>
      <c r="F60" s="4">
        <v>205</v>
      </c>
      <c r="G60" s="5">
        <v>0.67880794701986757</v>
      </c>
      <c r="H60" s="6">
        <v>3.0567226890756301</v>
      </c>
    </row>
    <row r="61" spans="1:8" x14ac:dyDescent="0.25">
      <c r="A61" s="135"/>
      <c r="B61" s="7" t="s">
        <v>92</v>
      </c>
      <c r="C61" s="4">
        <v>267</v>
      </c>
      <c r="D61" s="4">
        <v>202</v>
      </c>
      <c r="E61" s="5">
        <v>0.75655430711610483</v>
      </c>
      <c r="F61" s="4">
        <v>172</v>
      </c>
      <c r="G61" s="5">
        <v>0.64419475655430714</v>
      </c>
      <c r="H61" s="6">
        <v>3.0892857142857144</v>
      </c>
    </row>
    <row r="62" spans="1:8" x14ac:dyDescent="0.25">
      <c r="A62" s="135"/>
      <c r="B62" s="7" t="s">
        <v>93</v>
      </c>
      <c r="C62" s="4">
        <v>291</v>
      </c>
      <c r="D62" s="4">
        <v>244</v>
      </c>
      <c r="E62" s="5">
        <v>0.83848797250859108</v>
      </c>
      <c r="F62" s="4">
        <v>209</v>
      </c>
      <c r="G62" s="5">
        <v>0.71821305841924399</v>
      </c>
      <c r="H62" s="6">
        <v>3.1140495867768596</v>
      </c>
    </row>
    <row r="63" spans="1:8" x14ac:dyDescent="0.25">
      <c r="A63" s="135"/>
      <c r="B63" s="7" t="s">
        <v>94</v>
      </c>
      <c r="C63" s="4">
        <v>285</v>
      </c>
      <c r="D63" s="4">
        <v>256</v>
      </c>
      <c r="E63" s="5">
        <v>0.89824561403508774</v>
      </c>
      <c r="F63" s="4">
        <v>241</v>
      </c>
      <c r="G63" s="5">
        <v>0.84561403508771926</v>
      </c>
      <c r="H63" s="6">
        <v>3.4505928853754941</v>
      </c>
    </row>
    <row r="64" spans="1:8" x14ac:dyDescent="0.25">
      <c r="A64" s="135"/>
      <c r="B64" s="7" t="s">
        <v>95</v>
      </c>
      <c r="C64" s="4">
        <v>200</v>
      </c>
      <c r="D64" s="4">
        <v>166</v>
      </c>
      <c r="E64" s="5">
        <v>0.83</v>
      </c>
      <c r="F64" s="4">
        <v>152</v>
      </c>
      <c r="G64" s="5">
        <v>0.76</v>
      </c>
      <c r="H64" s="6">
        <v>3.326993865030675</v>
      </c>
    </row>
    <row r="65" spans="1:8" x14ac:dyDescent="0.25">
      <c r="A65" s="136"/>
      <c r="B65" s="53" t="s">
        <v>27</v>
      </c>
      <c r="C65" s="17">
        <f>IFERROR(SUM(C60:C64), "--")</f>
        <v>1345</v>
      </c>
      <c r="D65" s="17">
        <f>IFERROR(SUM(D60:D64), "--")</f>
        <v>1106</v>
      </c>
      <c r="E65" s="101">
        <f>IFERROR(D65/C65, "--" )</f>
        <v>0.82230483271375465</v>
      </c>
      <c r="F65" s="17">
        <f>IFERROR(SUM(F60:F64), "--")</f>
        <v>979</v>
      </c>
      <c r="G65" s="101">
        <f>IFERROR(F65/C65, "--" )</f>
        <v>0.7278810408921933</v>
      </c>
      <c r="H65" s="102" t="s">
        <v>29</v>
      </c>
    </row>
    <row r="66" spans="1:8" ht="15" customHeight="1" x14ac:dyDescent="0.25">
      <c r="A66" s="131" t="s">
        <v>57</v>
      </c>
      <c r="B66" s="86" t="s">
        <v>91</v>
      </c>
      <c r="C66" s="87">
        <v>46</v>
      </c>
      <c r="D66" s="87">
        <v>31</v>
      </c>
      <c r="E66" s="89">
        <v>0.67391304347826086</v>
      </c>
      <c r="F66" s="87">
        <v>26</v>
      </c>
      <c r="G66" s="89">
        <v>0.56521739130434778</v>
      </c>
      <c r="H66" s="88">
        <v>2.8193548387096774</v>
      </c>
    </row>
    <row r="67" spans="1:8" x14ac:dyDescent="0.25">
      <c r="A67" s="132"/>
      <c r="B67" s="86" t="s">
        <v>92</v>
      </c>
      <c r="C67" s="87">
        <v>41</v>
      </c>
      <c r="D67" s="87">
        <v>30</v>
      </c>
      <c r="E67" s="89">
        <v>0.73170731707317072</v>
      </c>
      <c r="F67" s="87">
        <v>25</v>
      </c>
      <c r="G67" s="89">
        <v>0.6097560975609756</v>
      </c>
      <c r="H67" s="88">
        <v>2.6666666666666665</v>
      </c>
    </row>
    <row r="68" spans="1:8" x14ac:dyDescent="0.25">
      <c r="A68" s="132"/>
      <c r="B68" s="86" t="s">
        <v>93</v>
      </c>
      <c r="C68" s="87">
        <v>42</v>
      </c>
      <c r="D68" s="87">
        <v>35</v>
      </c>
      <c r="E68" s="89">
        <v>0.83333333333333337</v>
      </c>
      <c r="F68" s="87">
        <v>25</v>
      </c>
      <c r="G68" s="89">
        <v>0.59523809523809523</v>
      </c>
      <c r="H68" s="88">
        <v>2.4542857142857142</v>
      </c>
    </row>
    <row r="69" spans="1:8" x14ac:dyDescent="0.25">
      <c r="A69" s="132"/>
      <c r="B69" s="86" t="s">
        <v>94</v>
      </c>
      <c r="C69" s="87">
        <v>50</v>
      </c>
      <c r="D69" s="87">
        <v>34</v>
      </c>
      <c r="E69" s="89">
        <v>0.68</v>
      </c>
      <c r="F69" s="87">
        <v>25</v>
      </c>
      <c r="G69" s="89">
        <v>0.5</v>
      </c>
      <c r="H69" s="88">
        <v>2.875</v>
      </c>
    </row>
    <row r="70" spans="1:8" x14ac:dyDescent="0.25">
      <c r="A70" s="132"/>
      <c r="B70" s="86" t="s">
        <v>95</v>
      </c>
      <c r="C70" s="87">
        <v>57</v>
      </c>
      <c r="D70" s="87">
        <v>46</v>
      </c>
      <c r="E70" s="89">
        <v>0.80701754385964908</v>
      </c>
      <c r="F70" s="87">
        <v>40</v>
      </c>
      <c r="G70" s="89">
        <v>0.70175438596491224</v>
      </c>
      <c r="H70" s="88">
        <v>3.25</v>
      </c>
    </row>
    <row r="71" spans="1:8" x14ac:dyDescent="0.25">
      <c r="A71" s="133"/>
      <c r="B71" s="94" t="s">
        <v>27</v>
      </c>
      <c r="C71" s="106">
        <f>IFERROR(SUM(C66:C70), "--")</f>
        <v>236</v>
      </c>
      <c r="D71" s="106">
        <f>IFERROR(SUM(D66:D70), "--")</f>
        <v>176</v>
      </c>
      <c r="E71" s="108">
        <f>IFERROR(D71/C71, "--" )</f>
        <v>0.74576271186440679</v>
      </c>
      <c r="F71" s="106">
        <f>IFERROR(SUM(F66:F70), "--")</f>
        <v>141</v>
      </c>
      <c r="G71" s="108">
        <f>IFERROR(F71/C71, "--" )</f>
        <v>0.59745762711864403</v>
      </c>
      <c r="H71" s="107" t="s">
        <v>29</v>
      </c>
    </row>
    <row r="72" spans="1:8" ht="15" customHeight="1" x14ac:dyDescent="0.25">
      <c r="A72" s="130" t="s">
        <v>54</v>
      </c>
      <c r="B72" s="7" t="s">
        <v>91</v>
      </c>
      <c r="C72" s="4">
        <v>9</v>
      </c>
      <c r="D72" s="4">
        <v>8</v>
      </c>
      <c r="E72" s="5">
        <v>0.88888888888888884</v>
      </c>
      <c r="F72" s="4">
        <v>8</v>
      </c>
      <c r="G72" s="5">
        <v>0.88888888888888884</v>
      </c>
      <c r="H72" s="6">
        <v>3.625</v>
      </c>
    </row>
    <row r="73" spans="1:8" x14ac:dyDescent="0.25">
      <c r="A73" s="130"/>
      <c r="B73" s="7" t="s">
        <v>92</v>
      </c>
      <c r="C73" s="4">
        <v>9</v>
      </c>
      <c r="D73" s="4">
        <v>5</v>
      </c>
      <c r="E73" s="5">
        <v>0.55555555555555558</v>
      </c>
      <c r="F73" s="4">
        <v>5</v>
      </c>
      <c r="G73" s="5">
        <v>0.55555555555555558</v>
      </c>
      <c r="H73" s="6">
        <v>4</v>
      </c>
    </row>
    <row r="74" spans="1:8" x14ac:dyDescent="0.25">
      <c r="A74" s="130"/>
      <c r="B74" s="7" t="s">
        <v>93</v>
      </c>
      <c r="C74" s="4">
        <v>10</v>
      </c>
      <c r="D74" s="4">
        <v>9</v>
      </c>
      <c r="E74" s="5">
        <v>0.9</v>
      </c>
      <c r="F74" s="4">
        <v>6</v>
      </c>
      <c r="G74" s="5">
        <v>0.6</v>
      </c>
      <c r="H74" s="6">
        <v>3.125</v>
      </c>
    </row>
    <row r="75" spans="1:8" x14ac:dyDescent="0.25">
      <c r="A75" s="130"/>
      <c r="B75" s="7" t="s">
        <v>94</v>
      </c>
      <c r="C75" s="4">
        <v>7</v>
      </c>
      <c r="D75" s="4">
        <v>5</v>
      </c>
      <c r="E75" s="5">
        <v>0.7142857142857143</v>
      </c>
      <c r="F75" s="4">
        <v>5</v>
      </c>
      <c r="G75" s="5">
        <v>0.7142857142857143</v>
      </c>
      <c r="H75" s="6">
        <v>3.6</v>
      </c>
    </row>
    <row r="76" spans="1:8" x14ac:dyDescent="0.25">
      <c r="A76" s="130"/>
      <c r="B76" s="7" t="s">
        <v>95</v>
      </c>
      <c r="C76" s="4">
        <v>6</v>
      </c>
      <c r="D76" s="4">
        <v>6</v>
      </c>
      <c r="E76" s="5">
        <v>1</v>
      </c>
      <c r="F76" s="4">
        <v>6</v>
      </c>
      <c r="G76" s="5">
        <v>1</v>
      </c>
      <c r="H76" s="6">
        <v>3.5</v>
      </c>
    </row>
    <row r="77" spans="1:8" x14ac:dyDescent="0.25">
      <c r="A77" s="130"/>
      <c r="B77" s="53" t="s">
        <v>27</v>
      </c>
      <c r="C77" s="17">
        <f>IFERROR(SUM(C72:C76), "--")</f>
        <v>41</v>
      </c>
      <c r="D77" s="17">
        <f>IFERROR(SUM(D72:D76), "--")</f>
        <v>33</v>
      </c>
      <c r="E77" s="101">
        <f>IFERROR(D77/C77, "--" )</f>
        <v>0.80487804878048785</v>
      </c>
      <c r="F77" s="17">
        <f>IFERROR(SUM(F72:F76), "--")</f>
        <v>30</v>
      </c>
      <c r="G77" s="101">
        <f>IFERROR(F77/C77, "--" )</f>
        <v>0.73170731707317072</v>
      </c>
      <c r="H77" s="102" t="s">
        <v>29</v>
      </c>
    </row>
  </sheetData>
  <mergeCells count="13">
    <mergeCell ref="A42:A47"/>
    <mergeCell ref="A36:A41"/>
    <mergeCell ref="A1:H1"/>
    <mergeCell ref="A3:A8"/>
    <mergeCell ref="A30:A35"/>
    <mergeCell ref="A24:A29"/>
    <mergeCell ref="A17:A22"/>
    <mergeCell ref="A11:A16"/>
    <mergeCell ref="A72:A77"/>
    <mergeCell ref="A66:A71"/>
    <mergeCell ref="A60:A65"/>
    <mergeCell ref="A54:A59"/>
    <mergeCell ref="A48:A53"/>
  </mergeCells>
  <hyperlinks>
    <hyperlink ref="C10" location="Definitions!A3" display="Enrollment"/>
    <hyperlink ref="C23" location="Definitions!A3" display="Enrollment"/>
    <hyperlink ref="D10" location="Definitions!A5" display="Retained"/>
    <hyperlink ref="D23" location="Definitions!A5" display="Retained"/>
    <hyperlink ref="E10" location="Definitions!A6" display="Retention Rate"/>
    <hyperlink ref="E23" location="Definitions!A6" display="Retention Rate"/>
    <hyperlink ref="F10" location="Definitions!A7" display="Successful"/>
    <hyperlink ref="F23" location="Definitions!A7" display="Successful"/>
    <hyperlink ref="G10" location="Definitions!A8" display="Success Rate"/>
    <hyperlink ref="G23" location="Definitions!A8" display="Success Rate"/>
    <hyperlink ref="H10" location="Definitions!A9" display="Course GPA"/>
    <hyperlink ref="H23" location="Definitions!A9" display="Course GPA"/>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2"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L173"/>
  <sheetViews>
    <sheetView zoomScaleNormal="100" zoomScaleSheetLayoutView="100" workbookViewId="0">
      <pane xSplit="2" ySplit="11" topLeftCell="C12" activePane="bottomRight" state="frozen"/>
      <selection pane="topRight" activeCell="C1" sqref="C1"/>
      <selection pane="bottomLeft" activeCell="A11" sqref="A11"/>
      <selection pane="bottomRight" sqref="A1:H2"/>
    </sheetView>
  </sheetViews>
  <sheetFormatPr defaultRowHeight="15" x14ac:dyDescent="0.25"/>
  <cols>
    <col min="1" max="1" width="22.7109375" style="85" customWidth="1"/>
    <col min="2" max="8" width="12.7109375" style="1" customWidth="1"/>
    <col min="9" max="9" width="9.140625" style="3"/>
  </cols>
  <sheetData>
    <row r="1" spans="1:12" x14ac:dyDescent="0.25">
      <c r="A1" s="143" t="s">
        <v>100</v>
      </c>
      <c r="B1" s="143"/>
      <c r="C1" s="143"/>
      <c r="D1" s="143"/>
      <c r="E1" s="143"/>
      <c r="F1" s="143"/>
      <c r="G1" s="143"/>
      <c r="H1" s="143"/>
      <c r="I1" s="13"/>
      <c r="J1" s="12"/>
      <c r="K1" s="12"/>
      <c r="L1" s="12"/>
    </row>
    <row r="2" spans="1:12" x14ac:dyDescent="0.25">
      <c r="A2" s="143"/>
      <c r="B2" s="143"/>
      <c r="C2" s="143"/>
      <c r="D2" s="143"/>
      <c r="E2" s="143"/>
      <c r="F2" s="143"/>
      <c r="G2" s="143"/>
      <c r="H2" s="143"/>
      <c r="I2" s="13"/>
      <c r="J2" s="13"/>
      <c r="K2" s="13"/>
      <c r="L2" s="13"/>
    </row>
    <row r="3" spans="1:12" s="23" customFormat="1" ht="30" x14ac:dyDescent="0.25">
      <c r="A3" s="54" t="s">
        <v>41</v>
      </c>
      <c r="B3" s="2" t="s">
        <v>1</v>
      </c>
      <c r="C3" s="64" t="s">
        <v>46</v>
      </c>
      <c r="D3" s="64" t="s">
        <v>47</v>
      </c>
      <c r="E3" s="64" t="s">
        <v>44</v>
      </c>
      <c r="F3" s="64" t="s">
        <v>48</v>
      </c>
      <c r="G3" s="64" t="s">
        <v>0</v>
      </c>
      <c r="H3" s="64" t="s">
        <v>45</v>
      </c>
      <c r="I3" s="55"/>
      <c r="J3" s="55"/>
      <c r="K3" s="55"/>
      <c r="L3" s="55"/>
    </row>
    <row r="4" spans="1:12" x14ac:dyDescent="0.25">
      <c r="A4" s="157" t="s">
        <v>98</v>
      </c>
      <c r="B4" s="7" t="s">
        <v>91</v>
      </c>
      <c r="C4" s="4">
        <v>582</v>
      </c>
      <c r="D4" s="4">
        <v>445</v>
      </c>
      <c r="E4" s="15">
        <v>0.76460481099656352</v>
      </c>
      <c r="F4" s="4">
        <v>372</v>
      </c>
      <c r="G4" s="15">
        <v>0.63917525773195871</v>
      </c>
      <c r="H4" s="14" t="s">
        <v>29</v>
      </c>
      <c r="I4" s="19"/>
      <c r="J4" s="19"/>
      <c r="K4" s="13"/>
      <c r="L4" s="13"/>
    </row>
    <row r="5" spans="1:12" x14ac:dyDescent="0.25">
      <c r="A5" s="158"/>
      <c r="B5" s="7" t="s">
        <v>92</v>
      </c>
      <c r="C5" s="4">
        <v>568</v>
      </c>
      <c r="D5" s="4">
        <v>409</v>
      </c>
      <c r="E5" s="5">
        <v>0.72007042253521125</v>
      </c>
      <c r="F5" s="4">
        <v>341</v>
      </c>
      <c r="G5" s="5">
        <v>0.60035211267605637</v>
      </c>
      <c r="H5" s="6" t="s">
        <v>29</v>
      </c>
      <c r="I5" s="19"/>
      <c r="J5" s="19"/>
      <c r="K5" s="13"/>
      <c r="L5" s="13"/>
    </row>
    <row r="6" spans="1:12" x14ac:dyDescent="0.25">
      <c r="A6" s="158"/>
      <c r="B6" s="7" t="s">
        <v>93</v>
      </c>
      <c r="C6" s="4">
        <v>607</v>
      </c>
      <c r="D6" s="4">
        <v>506</v>
      </c>
      <c r="E6" s="5">
        <v>0.83360790774299831</v>
      </c>
      <c r="F6" s="4">
        <v>409</v>
      </c>
      <c r="G6" s="5">
        <v>0.67380560131795719</v>
      </c>
      <c r="H6" s="6" t="s">
        <v>29</v>
      </c>
      <c r="I6" s="19"/>
      <c r="J6" s="19"/>
      <c r="K6" s="13"/>
      <c r="L6" s="13"/>
    </row>
    <row r="7" spans="1:12" x14ac:dyDescent="0.25">
      <c r="A7" s="158"/>
      <c r="B7" s="7" t="s">
        <v>94</v>
      </c>
      <c r="C7" s="4">
        <v>608</v>
      </c>
      <c r="D7" s="4">
        <v>501</v>
      </c>
      <c r="E7" s="5">
        <v>0.82401315789473684</v>
      </c>
      <c r="F7" s="4">
        <v>425</v>
      </c>
      <c r="G7" s="5">
        <v>0.69901315789473684</v>
      </c>
      <c r="H7" s="6" t="s">
        <v>29</v>
      </c>
      <c r="I7" s="19"/>
      <c r="J7" s="19"/>
      <c r="K7" s="13"/>
      <c r="L7" s="13"/>
    </row>
    <row r="8" spans="1:12" x14ac:dyDescent="0.25">
      <c r="A8" s="158"/>
      <c r="B8" s="7" t="s">
        <v>95</v>
      </c>
      <c r="C8" s="4">
        <v>503</v>
      </c>
      <c r="D8" s="4">
        <v>403</v>
      </c>
      <c r="E8" s="5">
        <v>0.80119284294234594</v>
      </c>
      <c r="F8" s="4">
        <v>345</v>
      </c>
      <c r="G8" s="5">
        <v>0.68588469184890655</v>
      </c>
      <c r="H8" s="6" t="s">
        <v>29</v>
      </c>
      <c r="I8" s="19"/>
      <c r="J8" s="19"/>
      <c r="K8" s="13"/>
      <c r="L8" s="13"/>
    </row>
    <row r="9" spans="1:12" x14ac:dyDescent="0.25">
      <c r="A9" s="159"/>
      <c r="B9" s="53" t="s">
        <v>27</v>
      </c>
      <c r="C9" s="17">
        <f>IFERROR(SUM(C4:C8), "--")</f>
        <v>2868</v>
      </c>
      <c r="D9" s="17">
        <f>IFERROR(SUM(D4:D8), "--")</f>
        <v>2264</v>
      </c>
      <c r="E9" s="101">
        <f>IFERROR(D9/C9, "--" )</f>
        <v>0.78940027894002784</v>
      </c>
      <c r="F9" s="17">
        <f>IFERROR(SUM(F4:F8), "--")</f>
        <v>1892</v>
      </c>
      <c r="G9" s="101">
        <f>IFERROR(F9/C9, "--" )</f>
        <v>0.6596931659693166</v>
      </c>
      <c r="H9" s="102" t="s">
        <v>29</v>
      </c>
      <c r="I9" s="19"/>
      <c r="J9" s="19"/>
      <c r="K9" s="13"/>
      <c r="L9" s="13"/>
    </row>
    <row r="10" spans="1:12" x14ac:dyDescent="0.25">
      <c r="A10" s="109"/>
    </row>
    <row r="11" spans="1:12" s="23" customFormat="1" ht="30" x14ac:dyDescent="0.25">
      <c r="A11" s="84" t="s">
        <v>40</v>
      </c>
      <c r="B11" s="2" t="s">
        <v>1</v>
      </c>
      <c r="C11" s="64" t="s">
        <v>46</v>
      </c>
      <c r="D11" s="64" t="s">
        <v>47</v>
      </c>
      <c r="E11" s="64" t="s">
        <v>44</v>
      </c>
      <c r="F11" s="64" t="s">
        <v>48</v>
      </c>
      <c r="G11" s="64" t="s">
        <v>0</v>
      </c>
      <c r="H11" s="64" t="s">
        <v>45</v>
      </c>
      <c r="I11" s="56"/>
    </row>
    <row r="12" spans="1:12" ht="15" customHeight="1" x14ac:dyDescent="0.25">
      <c r="A12" s="161" t="s">
        <v>104</v>
      </c>
      <c r="B12" s="7" t="s">
        <v>91</v>
      </c>
      <c r="C12" s="4">
        <v>198</v>
      </c>
      <c r="D12" s="4">
        <v>145</v>
      </c>
      <c r="E12" s="5">
        <v>0.73232323232323238</v>
      </c>
      <c r="F12" s="4">
        <v>122</v>
      </c>
      <c r="G12" s="5">
        <v>0.61616161616161613</v>
      </c>
      <c r="H12" s="6">
        <v>2.8590277777777775</v>
      </c>
    </row>
    <row r="13" spans="1:12" x14ac:dyDescent="0.25">
      <c r="A13" s="162"/>
      <c r="B13" s="7" t="s">
        <v>92</v>
      </c>
      <c r="C13" s="4">
        <v>199</v>
      </c>
      <c r="D13" s="4">
        <v>145</v>
      </c>
      <c r="E13" s="5">
        <v>0.72864321608040206</v>
      </c>
      <c r="F13" s="4">
        <v>126</v>
      </c>
      <c r="G13" s="5">
        <v>0.63316582914572861</v>
      </c>
      <c r="H13" s="6">
        <v>2.9586206896551723</v>
      </c>
      <c r="I13" s="57"/>
    </row>
    <row r="14" spans="1:12" x14ac:dyDescent="0.25">
      <c r="A14" s="162"/>
      <c r="B14" s="7" t="s">
        <v>93</v>
      </c>
      <c r="C14" s="4">
        <v>200</v>
      </c>
      <c r="D14" s="4">
        <v>159</v>
      </c>
      <c r="E14" s="5">
        <v>0.79500000000000004</v>
      </c>
      <c r="F14" s="4">
        <v>145</v>
      </c>
      <c r="G14" s="5">
        <v>0.72499999999999998</v>
      </c>
      <c r="H14" s="6">
        <v>3.2716981132075476</v>
      </c>
      <c r="I14" s="57"/>
    </row>
    <row r="15" spans="1:12" x14ac:dyDescent="0.25">
      <c r="A15" s="162"/>
      <c r="B15" s="7" t="s">
        <v>94</v>
      </c>
      <c r="C15" s="4">
        <v>226</v>
      </c>
      <c r="D15" s="4">
        <v>186</v>
      </c>
      <c r="E15" s="5">
        <v>0.82300884955752207</v>
      </c>
      <c r="F15" s="4">
        <v>162</v>
      </c>
      <c r="G15" s="5">
        <v>0.7168141592920354</v>
      </c>
      <c r="H15" s="6">
        <v>3.013440860215054</v>
      </c>
      <c r="I15" s="57"/>
    </row>
    <row r="16" spans="1:12" x14ac:dyDescent="0.25">
      <c r="A16" s="162"/>
      <c r="B16" s="7" t="s">
        <v>95</v>
      </c>
      <c r="C16" s="4">
        <v>200</v>
      </c>
      <c r="D16" s="4">
        <v>164</v>
      </c>
      <c r="E16" s="5">
        <v>0.82</v>
      </c>
      <c r="F16" s="4">
        <v>145</v>
      </c>
      <c r="G16" s="5">
        <v>0.72499999999999998</v>
      </c>
      <c r="H16" s="6">
        <v>3.0652439024390246</v>
      </c>
      <c r="I16" s="57"/>
    </row>
    <row r="17" spans="1:9" x14ac:dyDescent="0.25">
      <c r="A17" s="163"/>
      <c r="B17" s="53" t="s">
        <v>27</v>
      </c>
      <c r="C17" s="17">
        <f>IFERROR(SUM(C12:C16), "--")</f>
        <v>1023</v>
      </c>
      <c r="D17" s="17">
        <f>IFERROR(SUM(D12:D16), "--")</f>
        <v>799</v>
      </c>
      <c r="E17" s="101">
        <f>IFERROR(D17/C17, "--" )</f>
        <v>0.7810361681329423</v>
      </c>
      <c r="F17" s="17">
        <f>IFERROR(SUM(F12:F16), "--")</f>
        <v>700</v>
      </c>
      <c r="G17" s="101">
        <f>IFERROR(F17/C17, "--" )</f>
        <v>0.68426197458455518</v>
      </c>
      <c r="H17" s="102" t="s">
        <v>29</v>
      </c>
      <c r="I17" s="57"/>
    </row>
    <row r="18" spans="1:9" ht="15" customHeight="1" x14ac:dyDescent="0.25">
      <c r="A18" s="154" t="s">
        <v>105</v>
      </c>
      <c r="B18" s="86" t="s">
        <v>91</v>
      </c>
      <c r="C18" s="87">
        <v>58</v>
      </c>
      <c r="D18" s="87">
        <v>46</v>
      </c>
      <c r="E18" s="89">
        <v>0.7931034482758621</v>
      </c>
      <c r="F18" s="87">
        <v>40</v>
      </c>
      <c r="G18" s="89">
        <v>0.68965517241379315</v>
      </c>
      <c r="H18" s="88">
        <v>2.847826086956522</v>
      </c>
    </row>
    <row r="19" spans="1:9" x14ac:dyDescent="0.25">
      <c r="A19" s="155"/>
      <c r="B19" s="86" t="s">
        <v>92</v>
      </c>
      <c r="C19" s="87">
        <v>72</v>
      </c>
      <c r="D19" s="87">
        <v>51</v>
      </c>
      <c r="E19" s="89">
        <v>0.70833333333333337</v>
      </c>
      <c r="F19" s="87">
        <v>44</v>
      </c>
      <c r="G19" s="89">
        <v>0.61111111111111116</v>
      </c>
      <c r="H19" s="88">
        <v>2.84</v>
      </c>
      <c r="I19" s="57"/>
    </row>
    <row r="20" spans="1:9" x14ac:dyDescent="0.25">
      <c r="A20" s="155"/>
      <c r="B20" s="86" t="s">
        <v>93</v>
      </c>
      <c r="C20" s="87">
        <v>67</v>
      </c>
      <c r="D20" s="87">
        <v>60</v>
      </c>
      <c r="E20" s="89">
        <v>0.89552238805970152</v>
      </c>
      <c r="F20" s="87">
        <v>37</v>
      </c>
      <c r="G20" s="89">
        <v>0.55223880597014929</v>
      </c>
      <c r="H20" s="88">
        <v>2.2203389830508473</v>
      </c>
      <c r="I20" s="57"/>
    </row>
    <row r="21" spans="1:9" x14ac:dyDescent="0.25">
      <c r="A21" s="155"/>
      <c r="B21" s="86" t="s">
        <v>94</v>
      </c>
      <c r="C21" s="87">
        <v>77</v>
      </c>
      <c r="D21" s="87">
        <v>63</v>
      </c>
      <c r="E21" s="89">
        <v>0.81818181818181823</v>
      </c>
      <c r="F21" s="87">
        <v>58</v>
      </c>
      <c r="G21" s="89">
        <v>0.75324675324675328</v>
      </c>
      <c r="H21" s="88">
        <v>3.3225806451612905</v>
      </c>
      <c r="I21" s="57"/>
    </row>
    <row r="22" spans="1:9" x14ac:dyDescent="0.25">
      <c r="A22" s="155"/>
      <c r="B22" s="86" t="s">
        <v>95</v>
      </c>
      <c r="C22" s="87">
        <v>44</v>
      </c>
      <c r="D22" s="87">
        <v>33</v>
      </c>
      <c r="E22" s="89">
        <v>0.75</v>
      </c>
      <c r="F22" s="87">
        <v>26</v>
      </c>
      <c r="G22" s="89">
        <v>0.59090909090909094</v>
      </c>
      <c r="H22" s="88">
        <v>2.6969696969696968</v>
      </c>
      <c r="I22" s="57"/>
    </row>
    <row r="23" spans="1:9" x14ac:dyDescent="0.25">
      <c r="A23" s="156"/>
      <c r="B23" s="94" t="s">
        <v>27</v>
      </c>
      <c r="C23" s="106">
        <f>IFERROR(SUM(C18:C22), "--")</f>
        <v>318</v>
      </c>
      <c r="D23" s="106">
        <f>IFERROR(SUM(D18:D22), "--")</f>
        <v>253</v>
      </c>
      <c r="E23" s="108">
        <f>IFERROR(D23/C23, "--" )</f>
        <v>0.79559748427672961</v>
      </c>
      <c r="F23" s="106">
        <f>IFERROR(SUM(F18:F22), "--")</f>
        <v>205</v>
      </c>
      <c r="G23" s="108">
        <f>IFERROR(F23/C23, "--" )</f>
        <v>0.64465408805031443</v>
      </c>
      <c r="H23" s="107" t="s">
        <v>29</v>
      </c>
      <c r="I23" s="57"/>
    </row>
    <row r="24" spans="1:9" ht="15" customHeight="1" x14ac:dyDescent="0.25">
      <c r="A24" s="161" t="s">
        <v>106</v>
      </c>
      <c r="B24" s="7" t="s">
        <v>91</v>
      </c>
      <c r="C24" s="4">
        <v>22</v>
      </c>
      <c r="D24" s="4">
        <v>16</v>
      </c>
      <c r="E24" s="5">
        <v>0.72727272727272729</v>
      </c>
      <c r="F24" s="4">
        <v>11</v>
      </c>
      <c r="G24" s="5">
        <v>0.5</v>
      </c>
      <c r="H24" s="6">
        <v>2.625</v>
      </c>
    </row>
    <row r="25" spans="1:9" x14ac:dyDescent="0.25">
      <c r="A25" s="162"/>
      <c r="B25" s="7" t="s">
        <v>92</v>
      </c>
      <c r="C25" s="4">
        <v>25</v>
      </c>
      <c r="D25" s="4">
        <v>17</v>
      </c>
      <c r="E25" s="5">
        <v>0.68</v>
      </c>
      <c r="F25" s="4">
        <v>13</v>
      </c>
      <c r="G25" s="5">
        <v>0.52</v>
      </c>
      <c r="H25" s="6">
        <v>3</v>
      </c>
      <c r="I25" s="57"/>
    </row>
    <row r="26" spans="1:9" x14ac:dyDescent="0.25">
      <c r="A26" s="162"/>
      <c r="B26" s="7" t="s">
        <v>93</v>
      </c>
      <c r="C26" s="4">
        <v>35</v>
      </c>
      <c r="D26" s="4">
        <v>34</v>
      </c>
      <c r="E26" s="5">
        <v>0.97142857142857142</v>
      </c>
      <c r="F26" s="4">
        <v>24</v>
      </c>
      <c r="G26" s="5">
        <v>0.68571428571428572</v>
      </c>
      <c r="H26" s="6">
        <v>2.6666666666666665</v>
      </c>
      <c r="I26" s="57"/>
    </row>
    <row r="27" spans="1:9" x14ac:dyDescent="0.25">
      <c r="A27" s="162"/>
      <c r="B27" s="7" t="s">
        <v>94</v>
      </c>
      <c r="C27" s="4">
        <v>27</v>
      </c>
      <c r="D27" s="4">
        <v>25</v>
      </c>
      <c r="E27" s="5">
        <v>0.92592592592592593</v>
      </c>
      <c r="F27" s="4">
        <v>25</v>
      </c>
      <c r="G27" s="5">
        <v>0.92592592592592593</v>
      </c>
      <c r="H27" s="6">
        <v>3.68</v>
      </c>
      <c r="I27" s="57"/>
    </row>
    <row r="28" spans="1:9" x14ac:dyDescent="0.25">
      <c r="A28" s="162"/>
      <c r="B28" s="7" t="s">
        <v>95</v>
      </c>
      <c r="C28" s="4">
        <v>26</v>
      </c>
      <c r="D28" s="4">
        <v>21</v>
      </c>
      <c r="E28" s="5">
        <v>0.80769230769230771</v>
      </c>
      <c r="F28" s="4">
        <v>20</v>
      </c>
      <c r="G28" s="5">
        <v>0.76923076923076927</v>
      </c>
      <c r="H28" s="6">
        <v>3.4761904761904763</v>
      </c>
      <c r="I28" s="57"/>
    </row>
    <row r="29" spans="1:9" x14ac:dyDescent="0.25">
      <c r="A29" s="163"/>
      <c r="B29" s="53" t="s">
        <v>27</v>
      </c>
      <c r="C29" s="17">
        <f>IFERROR(SUM(C24:C28), "--")</f>
        <v>135</v>
      </c>
      <c r="D29" s="17">
        <f>IFERROR(SUM(D24:D28), "--")</f>
        <v>113</v>
      </c>
      <c r="E29" s="101">
        <f>IFERROR(D29/C29, "--" )</f>
        <v>0.83703703703703702</v>
      </c>
      <c r="F29" s="17">
        <f>IFERROR(SUM(F24:F28), "--")</f>
        <v>93</v>
      </c>
      <c r="G29" s="101">
        <f>IFERROR(F29/C29, "--" )</f>
        <v>0.68888888888888888</v>
      </c>
      <c r="H29" s="102" t="s">
        <v>29</v>
      </c>
      <c r="I29" s="57"/>
    </row>
    <row r="30" spans="1:9" ht="15" customHeight="1" x14ac:dyDescent="0.25">
      <c r="A30" s="154" t="s">
        <v>107</v>
      </c>
      <c r="B30" s="86" t="s">
        <v>91</v>
      </c>
      <c r="C30" s="87">
        <v>57</v>
      </c>
      <c r="D30" s="87">
        <v>51</v>
      </c>
      <c r="E30" s="89">
        <v>0.89473684210526316</v>
      </c>
      <c r="F30" s="87">
        <v>47</v>
      </c>
      <c r="G30" s="89">
        <v>0.82456140350877194</v>
      </c>
      <c r="H30" s="88">
        <v>3.2745098039215685</v>
      </c>
    </row>
    <row r="31" spans="1:9" x14ac:dyDescent="0.25">
      <c r="A31" s="155"/>
      <c r="B31" s="86" t="s">
        <v>92</v>
      </c>
      <c r="C31" s="87">
        <v>51</v>
      </c>
      <c r="D31" s="87">
        <v>29</v>
      </c>
      <c r="E31" s="89">
        <v>0.56862745098039214</v>
      </c>
      <c r="F31" s="87">
        <v>26</v>
      </c>
      <c r="G31" s="89">
        <v>0.50980392156862742</v>
      </c>
      <c r="H31" s="88">
        <v>2.7586206896551726</v>
      </c>
      <c r="I31" s="57"/>
    </row>
    <row r="32" spans="1:9" x14ac:dyDescent="0.25">
      <c r="A32" s="155"/>
      <c r="B32" s="86" t="s">
        <v>93</v>
      </c>
      <c r="C32" s="87">
        <v>50</v>
      </c>
      <c r="D32" s="87">
        <v>40</v>
      </c>
      <c r="E32" s="89">
        <v>0.8</v>
      </c>
      <c r="F32" s="87">
        <v>27</v>
      </c>
      <c r="G32" s="89">
        <v>0.54</v>
      </c>
      <c r="H32" s="88">
        <v>2.3513513513513513</v>
      </c>
      <c r="I32" s="57"/>
    </row>
    <row r="33" spans="1:9" x14ac:dyDescent="0.25">
      <c r="A33" s="155"/>
      <c r="B33" s="86" t="s">
        <v>94</v>
      </c>
      <c r="C33" s="87">
        <v>50</v>
      </c>
      <c r="D33" s="87">
        <v>45</v>
      </c>
      <c r="E33" s="89">
        <v>0.9</v>
      </c>
      <c r="F33" s="87">
        <v>32</v>
      </c>
      <c r="G33" s="89">
        <v>0.64</v>
      </c>
      <c r="H33" s="88">
        <v>2.5111111111111111</v>
      </c>
      <c r="I33" s="57"/>
    </row>
    <row r="34" spans="1:9" x14ac:dyDescent="0.25">
      <c r="A34" s="155"/>
      <c r="B34" s="86" t="s">
        <v>95</v>
      </c>
      <c r="C34" s="87">
        <v>46</v>
      </c>
      <c r="D34" s="87">
        <v>36</v>
      </c>
      <c r="E34" s="89">
        <v>0.78260869565217395</v>
      </c>
      <c r="F34" s="87">
        <v>27</v>
      </c>
      <c r="G34" s="89">
        <v>0.58695652173913049</v>
      </c>
      <c r="H34" s="88">
        <v>2.3333333333333335</v>
      </c>
      <c r="I34" s="57"/>
    </row>
    <row r="35" spans="1:9" x14ac:dyDescent="0.25">
      <c r="A35" s="156"/>
      <c r="B35" s="94" t="s">
        <v>27</v>
      </c>
      <c r="C35" s="106">
        <f>IFERROR(SUM(C30:C34), "--")</f>
        <v>254</v>
      </c>
      <c r="D35" s="106">
        <f>IFERROR(SUM(D30:D34), "--")</f>
        <v>201</v>
      </c>
      <c r="E35" s="108">
        <f>IFERROR(D35/C35, "--" )</f>
        <v>0.79133858267716539</v>
      </c>
      <c r="F35" s="106">
        <f>IFERROR(SUM(F30:F34), "--")</f>
        <v>159</v>
      </c>
      <c r="G35" s="108">
        <f>IFERROR(F35/C35, "--" )</f>
        <v>0.62598425196850394</v>
      </c>
      <c r="H35" s="107" t="s">
        <v>29</v>
      </c>
      <c r="I35" s="57"/>
    </row>
    <row r="36" spans="1:9" ht="15" customHeight="1" x14ac:dyDescent="0.25">
      <c r="A36" s="161" t="s">
        <v>108</v>
      </c>
      <c r="B36" s="7" t="s">
        <v>91</v>
      </c>
      <c r="C36" s="4">
        <v>8</v>
      </c>
      <c r="D36" s="4">
        <v>7</v>
      </c>
      <c r="E36" s="5">
        <v>0.875</v>
      </c>
      <c r="F36" s="4">
        <v>4</v>
      </c>
      <c r="G36" s="5">
        <v>0.5</v>
      </c>
      <c r="H36" s="6">
        <v>2.0428571428571431</v>
      </c>
    </row>
    <row r="37" spans="1:9" x14ac:dyDescent="0.25">
      <c r="A37" s="162"/>
      <c r="B37" s="7" t="s">
        <v>92</v>
      </c>
      <c r="C37" s="4" t="s">
        <v>29</v>
      </c>
      <c r="D37" s="4" t="s">
        <v>29</v>
      </c>
      <c r="E37" s="5" t="s">
        <v>29</v>
      </c>
      <c r="F37" s="4" t="s">
        <v>29</v>
      </c>
      <c r="G37" s="5" t="s">
        <v>29</v>
      </c>
      <c r="H37" s="6" t="s">
        <v>29</v>
      </c>
      <c r="I37" s="57"/>
    </row>
    <row r="38" spans="1:9" x14ac:dyDescent="0.25">
      <c r="A38" s="162"/>
      <c r="B38" s="7" t="s">
        <v>93</v>
      </c>
      <c r="C38" s="4" t="s">
        <v>29</v>
      </c>
      <c r="D38" s="4" t="s">
        <v>29</v>
      </c>
      <c r="E38" s="5" t="s">
        <v>29</v>
      </c>
      <c r="F38" s="4" t="s">
        <v>29</v>
      </c>
      <c r="G38" s="5" t="s">
        <v>29</v>
      </c>
      <c r="H38" s="6" t="s">
        <v>29</v>
      </c>
      <c r="I38" s="57"/>
    </row>
    <row r="39" spans="1:9" x14ac:dyDescent="0.25">
      <c r="A39" s="162"/>
      <c r="B39" s="7" t="s">
        <v>94</v>
      </c>
      <c r="C39" s="4" t="s">
        <v>29</v>
      </c>
      <c r="D39" s="4" t="s">
        <v>29</v>
      </c>
      <c r="E39" s="5" t="s">
        <v>29</v>
      </c>
      <c r="F39" s="4" t="s">
        <v>29</v>
      </c>
      <c r="G39" s="5" t="s">
        <v>29</v>
      </c>
      <c r="H39" s="6" t="s">
        <v>29</v>
      </c>
      <c r="I39" s="57"/>
    </row>
    <row r="40" spans="1:9" x14ac:dyDescent="0.25">
      <c r="A40" s="162"/>
      <c r="B40" s="7" t="s">
        <v>95</v>
      </c>
      <c r="C40" s="4" t="s">
        <v>29</v>
      </c>
      <c r="D40" s="4" t="s">
        <v>29</v>
      </c>
      <c r="E40" s="5" t="s">
        <v>29</v>
      </c>
      <c r="F40" s="4" t="s">
        <v>29</v>
      </c>
      <c r="G40" s="5" t="s">
        <v>29</v>
      </c>
      <c r="H40" s="6" t="s">
        <v>29</v>
      </c>
      <c r="I40" s="57"/>
    </row>
    <row r="41" spans="1:9" x14ac:dyDescent="0.25">
      <c r="A41" s="163"/>
      <c r="B41" s="53" t="s">
        <v>27</v>
      </c>
      <c r="C41" s="17">
        <f>IFERROR(SUM(C36:C40), "--")</f>
        <v>8</v>
      </c>
      <c r="D41" s="17">
        <f>IFERROR(SUM(D36:D40), "--")</f>
        <v>7</v>
      </c>
      <c r="E41" s="101">
        <f>IFERROR(D41/C41, "--" )</f>
        <v>0.875</v>
      </c>
      <c r="F41" s="17">
        <f>IFERROR(SUM(F36:F40), "--")</f>
        <v>4</v>
      </c>
      <c r="G41" s="101">
        <f>IFERROR(F41/C41, "--" )</f>
        <v>0.5</v>
      </c>
      <c r="H41" s="102" t="s">
        <v>29</v>
      </c>
      <c r="I41" s="57"/>
    </row>
    <row r="42" spans="1:9" ht="15" customHeight="1" x14ac:dyDescent="0.25">
      <c r="A42" s="154" t="s">
        <v>109</v>
      </c>
      <c r="B42" s="86" t="s">
        <v>91</v>
      </c>
      <c r="C42" s="87">
        <v>18</v>
      </c>
      <c r="D42" s="87">
        <v>14</v>
      </c>
      <c r="E42" s="89">
        <v>0.77777777777777779</v>
      </c>
      <c r="F42" s="87">
        <v>11</v>
      </c>
      <c r="G42" s="89">
        <v>0.61111111111111116</v>
      </c>
      <c r="H42" s="88">
        <v>3</v>
      </c>
    </row>
    <row r="43" spans="1:9" x14ac:dyDescent="0.25">
      <c r="A43" s="155"/>
      <c r="B43" s="86" t="s">
        <v>92</v>
      </c>
      <c r="C43" s="112" t="s">
        <v>29</v>
      </c>
      <c r="D43" s="112" t="s">
        <v>29</v>
      </c>
      <c r="E43" s="113" t="s">
        <v>29</v>
      </c>
      <c r="F43" s="112" t="s">
        <v>29</v>
      </c>
      <c r="G43" s="113" t="s">
        <v>29</v>
      </c>
      <c r="H43" s="114" t="s">
        <v>29</v>
      </c>
      <c r="I43" s="57"/>
    </row>
    <row r="44" spans="1:9" x14ac:dyDescent="0.25">
      <c r="A44" s="155"/>
      <c r="B44" s="86" t="s">
        <v>93</v>
      </c>
      <c r="C44" s="112" t="s">
        <v>29</v>
      </c>
      <c r="D44" s="112" t="s">
        <v>29</v>
      </c>
      <c r="E44" s="113" t="s">
        <v>29</v>
      </c>
      <c r="F44" s="112" t="s">
        <v>29</v>
      </c>
      <c r="G44" s="113" t="s">
        <v>29</v>
      </c>
      <c r="H44" s="114" t="s">
        <v>29</v>
      </c>
      <c r="I44" s="57"/>
    </row>
    <row r="45" spans="1:9" x14ac:dyDescent="0.25">
      <c r="A45" s="155"/>
      <c r="B45" s="86" t="s">
        <v>94</v>
      </c>
      <c r="C45" s="112" t="s">
        <v>29</v>
      </c>
      <c r="D45" s="112" t="s">
        <v>29</v>
      </c>
      <c r="E45" s="113" t="s">
        <v>29</v>
      </c>
      <c r="F45" s="112" t="s">
        <v>29</v>
      </c>
      <c r="G45" s="113" t="s">
        <v>29</v>
      </c>
      <c r="H45" s="114" t="s">
        <v>29</v>
      </c>
      <c r="I45" s="57"/>
    </row>
    <row r="46" spans="1:9" x14ac:dyDescent="0.25">
      <c r="A46" s="155"/>
      <c r="B46" s="86" t="s">
        <v>95</v>
      </c>
      <c r="C46" s="112" t="s">
        <v>29</v>
      </c>
      <c r="D46" s="112" t="s">
        <v>29</v>
      </c>
      <c r="E46" s="113" t="s">
        <v>29</v>
      </c>
      <c r="F46" s="112" t="s">
        <v>29</v>
      </c>
      <c r="G46" s="113" t="s">
        <v>29</v>
      </c>
      <c r="H46" s="114" t="s">
        <v>29</v>
      </c>
      <c r="I46" s="57"/>
    </row>
    <row r="47" spans="1:9" x14ac:dyDescent="0.25">
      <c r="A47" s="156"/>
      <c r="B47" s="94" t="s">
        <v>27</v>
      </c>
      <c r="C47" s="106">
        <f>IFERROR(SUM(C42:C46), "--")</f>
        <v>18</v>
      </c>
      <c r="D47" s="106">
        <f>IFERROR(SUM(D42:D46), "--")</f>
        <v>14</v>
      </c>
      <c r="E47" s="108">
        <f>IFERROR(D47/C47, "--" )</f>
        <v>0.77777777777777779</v>
      </c>
      <c r="F47" s="106">
        <f>IFERROR(SUM(F42:F46), "--")</f>
        <v>11</v>
      </c>
      <c r="G47" s="108">
        <f>IFERROR(F47/C47, "--" )</f>
        <v>0.61111111111111116</v>
      </c>
      <c r="H47" s="107" t="s">
        <v>29</v>
      </c>
      <c r="I47" s="57"/>
    </row>
    <row r="48" spans="1:9" ht="15" customHeight="1" x14ac:dyDescent="0.25">
      <c r="A48" s="160" t="s">
        <v>110</v>
      </c>
      <c r="B48" s="7" t="s">
        <v>91</v>
      </c>
      <c r="C48" s="118" t="s">
        <v>29</v>
      </c>
      <c r="D48" s="118" t="s">
        <v>29</v>
      </c>
      <c r="E48" s="51" t="s">
        <v>29</v>
      </c>
      <c r="F48" s="118" t="s">
        <v>29</v>
      </c>
      <c r="G48" s="51" t="s">
        <v>29</v>
      </c>
      <c r="H48" s="118" t="s">
        <v>29</v>
      </c>
    </row>
    <row r="49" spans="1:8" x14ac:dyDescent="0.25">
      <c r="A49" s="160"/>
      <c r="B49" s="7" t="s">
        <v>92</v>
      </c>
      <c r="C49" s="115" t="s">
        <v>29</v>
      </c>
      <c r="D49" s="115" t="s">
        <v>29</v>
      </c>
      <c r="E49" s="116" t="s">
        <v>29</v>
      </c>
      <c r="F49" s="115" t="s">
        <v>29</v>
      </c>
      <c r="G49" s="116" t="s">
        <v>29</v>
      </c>
      <c r="H49" s="117" t="s">
        <v>29</v>
      </c>
    </row>
    <row r="50" spans="1:8" x14ac:dyDescent="0.25">
      <c r="A50" s="160"/>
      <c r="B50" s="7" t="s">
        <v>93</v>
      </c>
      <c r="C50" s="115" t="s">
        <v>29</v>
      </c>
      <c r="D50" s="115" t="s">
        <v>29</v>
      </c>
      <c r="E50" s="116" t="s">
        <v>29</v>
      </c>
      <c r="F50" s="115" t="s">
        <v>29</v>
      </c>
      <c r="G50" s="116" t="s">
        <v>29</v>
      </c>
      <c r="H50" s="117" t="s">
        <v>29</v>
      </c>
    </row>
    <row r="51" spans="1:8" x14ac:dyDescent="0.25">
      <c r="A51" s="160"/>
      <c r="B51" s="7" t="s">
        <v>94</v>
      </c>
      <c r="C51" s="4">
        <v>22</v>
      </c>
      <c r="D51" s="4">
        <v>20</v>
      </c>
      <c r="E51" s="5">
        <v>0.90909090909090906</v>
      </c>
      <c r="F51" s="4">
        <v>18</v>
      </c>
      <c r="G51" s="5">
        <v>0.81818181818181823</v>
      </c>
      <c r="H51" s="6">
        <v>3.55</v>
      </c>
    </row>
    <row r="52" spans="1:8" x14ac:dyDescent="0.25">
      <c r="A52" s="160"/>
      <c r="B52" s="7" t="s">
        <v>95</v>
      </c>
      <c r="C52" s="115" t="s">
        <v>29</v>
      </c>
      <c r="D52" s="115" t="s">
        <v>29</v>
      </c>
      <c r="E52" s="116" t="s">
        <v>29</v>
      </c>
      <c r="F52" s="115" t="s">
        <v>29</v>
      </c>
      <c r="G52" s="116" t="s">
        <v>29</v>
      </c>
      <c r="H52" s="117" t="s">
        <v>29</v>
      </c>
    </row>
    <row r="53" spans="1:8" x14ac:dyDescent="0.25">
      <c r="A53" s="160"/>
      <c r="B53" s="53" t="s">
        <v>27</v>
      </c>
      <c r="C53" s="17">
        <f>IFERROR(SUM(C48:C52), "--")</f>
        <v>22</v>
      </c>
      <c r="D53" s="17">
        <f>IFERROR(SUM(D48:D52), "--")</f>
        <v>20</v>
      </c>
      <c r="E53" s="101">
        <f>IFERROR(D53/C53, "--" )</f>
        <v>0.90909090909090906</v>
      </c>
      <c r="F53" s="17">
        <f>IFERROR(SUM(F48:F52), "--")</f>
        <v>18</v>
      </c>
      <c r="G53" s="101">
        <f>IFERROR(F53/C53, "--" )</f>
        <v>0.81818181818181823</v>
      </c>
      <c r="H53" s="102" t="s">
        <v>29</v>
      </c>
    </row>
    <row r="54" spans="1:8" x14ac:dyDescent="0.25">
      <c r="A54" s="154" t="s">
        <v>111</v>
      </c>
      <c r="B54" s="86" t="s">
        <v>91</v>
      </c>
      <c r="C54" s="87">
        <v>35</v>
      </c>
      <c r="D54" s="87">
        <v>27</v>
      </c>
      <c r="E54" s="89">
        <v>0.77142857142857146</v>
      </c>
      <c r="F54" s="87">
        <v>22</v>
      </c>
      <c r="G54" s="89">
        <v>0.62857142857142856</v>
      </c>
      <c r="H54" s="88">
        <v>3</v>
      </c>
    </row>
    <row r="55" spans="1:8" x14ac:dyDescent="0.25">
      <c r="A55" s="155"/>
      <c r="B55" s="86" t="s">
        <v>92</v>
      </c>
      <c r="C55" s="87">
        <v>28</v>
      </c>
      <c r="D55" s="87">
        <v>18</v>
      </c>
      <c r="E55" s="89">
        <v>0.6428571428571429</v>
      </c>
      <c r="F55" s="87">
        <v>14</v>
      </c>
      <c r="G55" s="89">
        <v>0.5</v>
      </c>
      <c r="H55" s="88">
        <v>3</v>
      </c>
    </row>
    <row r="56" spans="1:8" x14ac:dyDescent="0.25">
      <c r="A56" s="155"/>
      <c r="B56" s="86" t="s">
        <v>93</v>
      </c>
      <c r="C56" s="87">
        <v>29</v>
      </c>
      <c r="D56" s="87">
        <v>25</v>
      </c>
      <c r="E56" s="89">
        <v>0.86206896551724133</v>
      </c>
      <c r="F56" s="87">
        <v>20</v>
      </c>
      <c r="G56" s="89">
        <v>0.68965517241379315</v>
      </c>
      <c r="H56" s="88">
        <v>3</v>
      </c>
    </row>
    <row r="57" spans="1:8" x14ac:dyDescent="0.25">
      <c r="A57" s="155"/>
      <c r="B57" s="86" t="s">
        <v>94</v>
      </c>
      <c r="C57" s="87">
        <v>29</v>
      </c>
      <c r="D57" s="87">
        <v>22</v>
      </c>
      <c r="E57" s="89">
        <v>0.75862068965517238</v>
      </c>
      <c r="F57" s="87">
        <v>20</v>
      </c>
      <c r="G57" s="89">
        <v>0.68965517241379315</v>
      </c>
      <c r="H57" s="88">
        <v>3.2727272727272729</v>
      </c>
    </row>
    <row r="58" spans="1:8" x14ac:dyDescent="0.25">
      <c r="A58" s="155"/>
      <c r="B58" s="86" t="s">
        <v>95</v>
      </c>
      <c r="C58" s="87">
        <v>22</v>
      </c>
      <c r="D58" s="87">
        <v>17</v>
      </c>
      <c r="E58" s="89">
        <v>0.77272727272727271</v>
      </c>
      <c r="F58" s="87">
        <v>14</v>
      </c>
      <c r="G58" s="89">
        <v>0.63636363636363635</v>
      </c>
      <c r="H58" s="88">
        <v>3.1764705882352939</v>
      </c>
    </row>
    <row r="59" spans="1:8" x14ac:dyDescent="0.25">
      <c r="A59" s="156"/>
      <c r="B59" s="94" t="s">
        <v>27</v>
      </c>
      <c r="C59" s="106">
        <f>IFERROR(SUM(C54:C58), "--")</f>
        <v>143</v>
      </c>
      <c r="D59" s="106">
        <f>IFERROR(SUM(D54:D58), "--")</f>
        <v>109</v>
      </c>
      <c r="E59" s="108">
        <f>IFERROR(D59/C59, "--" )</f>
        <v>0.76223776223776218</v>
      </c>
      <c r="F59" s="106">
        <f>IFERROR(SUM(F54:F58), "--")</f>
        <v>90</v>
      </c>
      <c r="G59" s="108">
        <f>IFERROR(F59/C59, "--" )</f>
        <v>0.62937062937062938</v>
      </c>
      <c r="H59" s="107" t="s">
        <v>29</v>
      </c>
    </row>
    <row r="60" spans="1:8" x14ac:dyDescent="0.25">
      <c r="A60" s="161" t="s">
        <v>112</v>
      </c>
      <c r="B60" s="7" t="s">
        <v>91</v>
      </c>
      <c r="C60" s="4">
        <v>20</v>
      </c>
      <c r="D60" s="4">
        <v>12</v>
      </c>
      <c r="E60" s="5">
        <v>0.6</v>
      </c>
      <c r="F60" s="4">
        <v>5</v>
      </c>
      <c r="G60" s="5">
        <v>0.25</v>
      </c>
      <c r="H60" s="6">
        <v>1.5333333333333334</v>
      </c>
    </row>
    <row r="61" spans="1:8" x14ac:dyDescent="0.25">
      <c r="A61" s="162"/>
      <c r="B61" s="7" t="s">
        <v>92</v>
      </c>
      <c r="C61" s="4">
        <v>28</v>
      </c>
      <c r="D61" s="4">
        <v>19</v>
      </c>
      <c r="E61" s="5">
        <v>0.6785714285714286</v>
      </c>
      <c r="F61" s="4">
        <v>11</v>
      </c>
      <c r="G61" s="5">
        <v>0.39285714285714285</v>
      </c>
      <c r="H61" s="6">
        <v>2.4624999999999999</v>
      </c>
    </row>
    <row r="62" spans="1:8" x14ac:dyDescent="0.25">
      <c r="A62" s="162"/>
      <c r="B62" s="7" t="s">
        <v>93</v>
      </c>
      <c r="C62" s="4">
        <v>22</v>
      </c>
      <c r="D62" s="4">
        <v>20</v>
      </c>
      <c r="E62" s="5">
        <v>0.90909090909090906</v>
      </c>
      <c r="F62" s="4">
        <v>16</v>
      </c>
      <c r="G62" s="5">
        <v>0.72727272727272729</v>
      </c>
      <c r="H62" s="6">
        <v>2.7600000000000002</v>
      </c>
    </row>
    <row r="63" spans="1:8" x14ac:dyDescent="0.25">
      <c r="A63" s="162"/>
      <c r="B63" s="7" t="s">
        <v>94</v>
      </c>
      <c r="C63" s="4">
        <v>19</v>
      </c>
      <c r="D63" s="4">
        <v>16</v>
      </c>
      <c r="E63" s="5">
        <v>0.84210526315789469</v>
      </c>
      <c r="F63" s="4">
        <v>10</v>
      </c>
      <c r="G63" s="5">
        <v>0.52631578947368418</v>
      </c>
      <c r="H63" s="6">
        <v>3.3</v>
      </c>
    </row>
    <row r="64" spans="1:8" x14ac:dyDescent="0.25">
      <c r="A64" s="162"/>
      <c r="B64" s="7" t="s">
        <v>95</v>
      </c>
      <c r="C64" s="4">
        <v>21</v>
      </c>
      <c r="D64" s="4">
        <v>13</v>
      </c>
      <c r="E64" s="5">
        <v>0.61904761904761907</v>
      </c>
      <c r="F64" s="4">
        <v>11</v>
      </c>
      <c r="G64" s="5">
        <v>0.52380952380952384</v>
      </c>
      <c r="H64" s="6">
        <v>3.3583333333333329</v>
      </c>
    </row>
    <row r="65" spans="1:8" x14ac:dyDescent="0.25">
      <c r="A65" s="163"/>
      <c r="B65" s="53" t="s">
        <v>27</v>
      </c>
      <c r="C65" s="17">
        <f>IFERROR(SUM(C60:C64), "--")</f>
        <v>110</v>
      </c>
      <c r="D65" s="17">
        <f>IFERROR(SUM(D60:D64), "--")</f>
        <v>80</v>
      </c>
      <c r="E65" s="101">
        <f>IFERROR(D65/C65, "--" )</f>
        <v>0.72727272727272729</v>
      </c>
      <c r="F65" s="17">
        <f>IFERROR(SUM(F60:F64), "--")</f>
        <v>53</v>
      </c>
      <c r="G65" s="101">
        <f>IFERROR(F65/C65, "--" )</f>
        <v>0.48181818181818181</v>
      </c>
      <c r="H65" s="102" t="s">
        <v>29</v>
      </c>
    </row>
    <row r="66" spans="1:8" x14ac:dyDescent="0.25">
      <c r="A66" s="154" t="s">
        <v>113</v>
      </c>
      <c r="B66" s="86" t="s">
        <v>91</v>
      </c>
      <c r="C66" s="87">
        <v>19</v>
      </c>
      <c r="D66" s="87">
        <v>16</v>
      </c>
      <c r="E66" s="89">
        <v>0.84210526315789469</v>
      </c>
      <c r="F66" s="87">
        <v>13</v>
      </c>
      <c r="G66" s="89">
        <v>0.68421052631578949</v>
      </c>
      <c r="H66" s="88">
        <v>2.2937500000000002</v>
      </c>
    </row>
    <row r="67" spans="1:8" x14ac:dyDescent="0.25">
      <c r="A67" s="155"/>
      <c r="B67" s="86" t="s">
        <v>92</v>
      </c>
      <c r="C67" s="87">
        <v>27</v>
      </c>
      <c r="D67" s="87">
        <v>22</v>
      </c>
      <c r="E67" s="89">
        <v>0.81481481481481477</v>
      </c>
      <c r="F67" s="87">
        <v>16</v>
      </c>
      <c r="G67" s="89">
        <v>0.59259259259259256</v>
      </c>
      <c r="H67" s="88">
        <v>3.4764705882352938</v>
      </c>
    </row>
    <row r="68" spans="1:8" x14ac:dyDescent="0.25">
      <c r="A68" s="155"/>
      <c r="B68" s="86" t="s">
        <v>93</v>
      </c>
      <c r="C68" s="87">
        <v>16</v>
      </c>
      <c r="D68" s="87">
        <v>15</v>
      </c>
      <c r="E68" s="89">
        <v>0.9375</v>
      </c>
      <c r="F68" s="87">
        <v>10</v>
      </c>
      <c r="G68" s="89">
        <v>0.625</v>
      </c>
      <c r="H68" s="88">
        <v>2.4214285714285717</v>
      </c>
    </row>
    <row r="69" spans="1:8" x14ac:dyDescent="0.25">
      <c r="A69" s="155"/>
      <c r="B69" s="86" t="s">
        <v>94</v>
      </c>
      <c r="C69" s="87">
        <v>5</v>
      </c>
      <c r="D69" s="87">
        <v>4</v>
      </c>
      <c r="E69" s="89">
        <v>0.8</v>
      </c>
      <c r="F69" s="87">
        <v>3</v>
      </c>
      <c r="G69" s="89">
        <v>0.6</v>
      </c>
      <c r="H69" s="88">
        <v>3.6666666666666665</v>
      </c>
    </row>
    <row r="70" spans="1:8" x14ac:dyDescent="0.25">
      <c r="A70" s="155"/>
      <c r="B70" s="86" t="s">
        <v>95</v>
      </c>
      <c r="C70" s="87">
        <v>14</v>
      </c>
      <c r="D70" s="87">
        <v>13</v>
      </c>
      <c r="E70" s="89">
        <v>0.9285714285714286</v>
      </c>
      <c r="F70" s="87">
        <v>11</v>
      </c>
      <c r="G70" s="89">
        <v>0.7857142857142857</v>
      </c>
      <c r="H70" s="88">
        <v>3.4416666666666664</v>
      </c>
    </row>
    <row r="71" spans="1:8" x14ac:dyDescent="0.25">
      <c r="A71" s="156"/>
      <c r="B71" s="94" t="s">
        <v>27</v>
      </c>
      <c r="C71" s="106">
        <f>IFERROR(SUM(C66:C70), "--")</f>
        <v>81</v>
      </c>
      <c r="D71" s="106">
        <f>IFERROR(SUM(D66:D70), "--")</f>
        <v>70</v>
      </c>
      <c r="E71" s="108">
        <f>IFERROR(D71/C71, "--" )</f>
        <v>0.86419753086419748</v>
      </c>
      <c r="F71" s="106">
        <f>IFERROR(SUM(F66:F70), "--")</f>
        <v>53</v>
      </c>
      <c r="G71" s="108">
        <f>IFERROR(F71/C71, "--" )</f>
        <v>0.65432098765432101</v>
      </c>
      <c r="H71" s="107" t="s">
        <v>29</v>
      </c>
    </row>
    <row r="72" spans="1:8" x14ac:dyDescent="0.25">
      <c r="A72" s="161" t="s">
        <v>114</v>
      </c>
      <c r="B72" s="7" t="s">
        <v>91</v>
      </c>
      <c r="C72" s="4">
        <v>4</v>
      </c>
      <c r="D72" s="4">
        <v>3</v>
      </c>
      <c r="E72" s="5">
        <v>0.75</v>
      </c>
      <c r="F72" s="4">
        <v>1</v>
      </c>
      <c r="G72" s="5">
        <v>0.25</v>
      </c>
      <c r="H72" s="6">
        <v>1.3333333333333333</v>
      </c>
    </row>
    <row r="73" spans="1:8" x14ac:dyDescent="0.25">
      <c r="A73" s="162"/>
      <c r="B73" s="7" t="s">
        <v>92</v>
      </c>
      <c r="C73" s="4" t="s">
        <v>29</v>
      </c>
      <c r="D73" s="4" t="s">
        <v>29</v>
      </c>
      <c r="E73" s="5" t="s">
        <v>29</v>
      </c>
      <c r="F73" s="4" t="s">
        <v>29</v>
      </c>
      <c r="G73" s="5" t="s">
        <v>29</v>
      </c>
      <c r="H73" s="6" t="s">
        <v>29</v>
      </c>
    </row>
    <row r="74" spans="1:8" x14ac:dyDescent="0.25">
      <c r="A74" s="162"/>
      <c r="B74" s="7" t="s">
        <v>93</v>
      </c>
      <c r="C74" s="4">
        <v>16</v>
      </c>
      <c r="D74" s="4">
        <v>15</v>
      </c>
      <c r="E74" s="5">
        <v>0.9375</v>
      </c>
      <c r="F74" s="4">
        <v>14</v>
      </c>
      <c r="G74" s="5">
        <v>0.875</v>
      </c>
      <c r="H74" s="6">
        <v>3.0066666666666668</v>
      </c>
    </row>
    <row r="75" spans="1:8" x14ac:dyDescent="0.25">
      <c r="A75" s="162"/>
      <c r="B75" s="7" t="s">
        <v>94</v>
      </c>
      <c r="C75" s="4">
        <v>8</v>
      </c>
      <c r="D75" s="4">
        <v>7</v>
      </c>
      <c r="E75" s="5">
        <v>0.875</v>
      </c>
      <c r="F75" s="4">
        <v>4</v>
      </c>
      <c r="G75" s="5">
        <v>0.5</v>
      </c>
      <c r="H75" s="6">
        <v>3.9249999999999994</v>
      </c>
    </row>
    <row r="76" spans="1:8" x14ac:dyDescent="0.25">
      <c r="A76" s="162"/>
      <c r="B76" s="7" t="s">
        <v>95</v>
      </c>
      <c r="C76" s="4">
        <v>6</v>
      </c>
      <c r="D76" s="4">
        <v>3</v>
      </c>
      <c r="E76" s="5">
        <v>0.5</v>
      </c>
      <c r="F76" s="4">
        <v>2</v>
      </c>
      <c r="G76" s="5">
        <v>0.33333333333333331</v>
      </c>
      <c r="H76" s="6">
        <v>3.6500000000000004</v>
      </c>
    </row>
    <row r="77" spans="1:8" x14ac:dyDescent="0.25">
      <c r="A77" s="163"/>
      <c r="B77" s="53" t="s">
        <v>27</v>
      </c>
      <c r="C77" s="17">
        <f>IFERROR(SUM(C72:C76), "--")</f>
        <v>34</v>
      </c>
      <c r="D77" s="17">
        <f>IFERROR(SUM(D72:D76), "--")</f>
        <v>28</v>
      </c>
      <c r="E77" s="101">
        <f>IFERROR(D77/C77, "--" )</f>
        <v>0.82352941176470584</v>
      </c>
      <c r="F77" s="17">
        <f>IFERROR(SUM(F72:F76), "--")</f>
        <v>21</v>
      </c>
      <c r="G77" s="101">
        <f>IFERROR(F77/C77, "--" )</f>
        <v>0.61764705882352944</v>
      </c>
      <c r="H77" s="102" t="s">
        <v>29</v>
      </c>
    </row>
    <row r="78" spans="1:8" x14ac:dyDescent="0.25">
      <c r="A78" s="154" t="s">
        <v>115</v>
      </c>
      <c r="B78" s="86" t="s">
        <v>91</v>
      </c>
      <c r="C78" s="87">
        <v>8</v>
      </c>
      <c r="D78" s="87">
        <v>7</v>
      </c>
      <c r="E78" s="89">
        <v>0.875</v>
      </c>
      <c r="F78" s="87">
        <v>7</v>
      </c>
      <c r="G78" s="89">
        <v>0.875</v>
      </c>
      <c r="H78" s="88">
        <v>3.3714285714285714</v>
      </c>
    </row>
    <row r="79" spans="1:8" x14ac:dyDescent="0.25">
      <c r="A79" s="155"/>
      <c r="B79" s="86" t="s">
        <v>92</v>
      </c>
      <c r="C79" s="87">
        <v>7</v>
      </c>
      <c r="D79" s="87">
        <v>7</v>
      </c>
      <c r="E79" s="89">
        <v>1</v>
      </c>
      <c r="F79" s="87">
        <v>7</v>
      </c>
      <c r="G79" s="89">
        <v>1</v>
      </c>
      <c r="H79" s="88">
        <v>3.4285714285714284</v>
      </c>
    </row>
    <row r="80" spans="1:8" x14ac:dyDescent="0.25">
      <c r="A80" s="155"/>
      <c r="B80" s="86" t="s">
        <v>93</v>
      </c>
      <c r="C80" s="87">
        <v>15</v>
      </c>
      <c r="D80" s="87">
        <v>14</v>
      </c>
      <c r="E80" s="89">
        <v>0.93333333333333335</v>
      </c>
      <c r="F80" s="87">
        <v>12</v>
      </c>
      <c r="G80" s="89">
        <v>0.8</v>
      </c>
      <c r="H80" s="88">
        <v>3.0692307692307694</v>
      </c>
    </row>
    <row r="81" spans="1:8" x14ac:dyDescent="0.25">
      <c r="A81" s="155"/>
      <c r="B81" s="86" t="s">
        <v>94</v>
      </c>
      <c r="C81" s="87">
        <v>4</v>
      </c>
      <c r="D81" s="87">
        <v>4</v>
      </c>
      <c r="E81" s="89">
        <v>1</v>
      </c>
      <c r="F81" s="87">
        <v>4</v>
      </c>
      <c r="G81" s="89">
        <v>1</v>
      </c>
      <c r="H81" s="88">
        <v>3.85</v>
      </c>
    </row>
    <row r="82" spans="1:8" x14ac:dyDescent="0.25">
      <c r="A82" s="155"/>
      <c r="B82" s="86" t="s">
        <v>95</v>
      </c>
      <c r="C82" s="87">
        <v>10</v>
      </c>
      <c r="D82" s="87">
        <v>6</v>
      </c>
      <c r="E82" s="89">
        <v>0.6</v>
      </c>
      <c r="F82" s="87">
        <v>4</v>
      </c>
      <c r="G82" s="89">
        <v>0.4</v>
      </c>
      <c r="H82" s="88">
        <v>3.75</v>
      </c>
    </row>
    <row r="83" spans="1:8" x14ac:dyDescent="0.25">
      <c r="A83" s="156"/>
      <c r="B83" s="94" t="s">
        <v>27</v>
      </c>
      <c r="C83" s="106">
        <f>IFERROR(SUM(C78:C82), "--")</f>
        <v>44</v>
      </c>
      <c r="D83" s="106">
        <f>IFERROR(SUM(D78:D82), "--")</f>
        <v>38</v>
      </c>
      <c r="E83" s="108">
        <f>IFERROR(D83/C83, "--" )</f>
        <v>0.86363636363636365</v>
      </c>
      <c r="F83" s="106">
        <f>IFERROR(SUM(F78:F82), "--")</f>
        <v>34</v>
      </c>
      <c r="G83" s="108">
        <f>IFERROR(F83/C83, "--" )</f>
        <v>0.77272727272727271</v>
      </c>
      <c r="H83" s="107" t="s">
        <v>29</v>
      </c>
    </row>
    <row r="84" spans="1:8" x14ac:dyDescent="0.25">
      <c r="A84" s="160" t="s">
        <v>116</v>
      </c>
      <c r="B84" s="7" t="s">
        <v>91</v>
      </c>
      <c r="C84" s="4">
        <v>5</v>
      </c>
      <c r="D84" s="4">
        <v>3</v>
      </c>
      <c r="E84" s="5">
        <v>0.6</v>
      </c>
      <c r="F84" s="4">
        <v>3</v>
      </c>
      <c r="G84" s="5">
        <v>0.6</v>
      </c>
      <c r="H84" s="6">
        <v>3.4666666666666668</v>
      </c>
    </row>
    <row r="85" spans="1:8" x14ac:dyDescent="0.25">
      <c r="A85" s="160"/>
      <c r="B85" s="7" t="s">
        <v>92</v>
      </c>
      <c r="C85" s="4" t="s">
        <v>29</v>
      </c>
      <c r="D85" s="4" t="s">
        <v>29</v>
      </c>
      <c r="E85" s="5" t="s">
        <v>29</v>
      </c>
      <c r="F85" s="4" t="s">
        <v>29</v>
      </c>
      <c r="G85" s="5" t="s">
        <v>29</v>
      </c>
      <c r="H85" s="6" t="s">
        <v>29</v>
      </c>
    </row>
    <row r="86" spans="1:8" x14ac:dyDescent="0.25">
      <c r="A86" s="160"/>
      <c r="B86" s="7" t="s">
        <v>93</v>
      </c>
      <c r="C86" s="4" t="s">
        <v>29</v>
      </c>
      <c r="D86" s="4" t="s">
        <v>29</v>
      </c>
      <c r="E86" s="5" t="s">
        <v>29</v>
      </c>
      <c r="F86" s="4" t="s">
        <v>29</v>
      </c>
      <c r="G86" s="5" t="s">
        <v>29</v>
      </c>
      <c r="H86" s="6" t="s">
        <v>29</v>
      </c>
    </row>
    <row r="87" spans="1:8" x14ac:dyDescent="0.25">
      <c r="A87" s="160"/>
      <c r="B87" s="7" t="s">
        <v>94</v>
      </c>
      <c r="C87" s="4" t="s">
        <v>29</v>
      </c>
      <c r="D87" s="4" t="s">
        <v>29</v>
      </c>
      <c r="E87" s="5" t="s">
        <v>29</v>
      </c>
      <c r="F87" s="4" t="s">
        <v>29</v>
      </c>
      <c r="G87" s="5" t="s">
        <v>29</v>
      </c>
      <c r="H87" s="6" t="s">
        <v>29</v>
      </c>
    </row>
    <row r="88" spans="1:8" x14ac:dyDescent="0.25">
      <c r="A88" s="160"/>
      <c r="B88" s="7" t="s">
        <v>95</v>
      </c>
      <c r="C88" s="4" t="s">
        <v>29</v>
      </c>
      <c r="D88" s="4" t="s">
        <v>29</v>
      </c>
      <c r="E88" s="5" t="s">
        <v>29</v>
      </c>
      <c r="F88" s="4" t="s">
        <v>29</v>
      </c>
      <c r="G88" s="5" t="s">
        <v>29</v>
      </c>
      <c r="H88" s="6" t="s">
        <v>29</v>
      </c>
    </row>
    <row r="89" spans="1:8" x14ac:dyDescent="0.25">
      <c r="A89" s="160"/>
      <c r="B89" s="53" t="s">
        <v>27</v>
      </c>
      <c r="C89" s="17">
        <f>IFERROR(SUM(C84:C88), "--")</f>
        <v>5</v>
      </c>
      <c r="D89" s="17">
        <f>IFERROR(SUM(D84:D88), "--")</f>
        <v>3</v>
      </c>
      <c r="E89" s="101">
        <f>IFERROR(D89/C89, "--" )</f>
        <v>0.6</v>
      </c>
      <c r="F89" s="17">
        <f>IFERROR(SUM(F84:F88), "--")</f>
        <v>3</v>
      </c>
      <c r="G89" s="101">
        <f>IFERROR(F89/C89, "--" )</f>
        <v>0.6</v>
      </c>
      <c r="H89" s="102" t="s">
        <v>29</v>
      </c>
    </row>
    <row r="90" spans="1:8" x14ac:dyDescent="0.25">
      <c r="A90" s="154" t="s">
        <v>117</v>
      </c>
      <c r="B90" s="86" t="s">
        <v>91</v>
      </c>
      <c r="C90" s="87">
        <v>3</v>
      </c>
      <c r="D90" s="87">
        <v>3</v>
      </c>
      <c r="E90" s="89">
        <v>1</v>
      </c>
      <c r="F90" s="87">
        <v>3</v>
      </c>
      <c r="G90" s="89">
        <v>1</v>
      </c>
      <c r="H90" s="88">
        <v>3.1333333333333337</v>
      </c>
    </row>
    <row r="91" spans="1:8" x14ac:dyDescent="0.25">
      <c r="A91" s="155"/>
      <c r="B91" s="86" t="s">
        <v>92</v>
      </c>
      <c r="C91" s="112" t="s">
        <v>29</v>
      </c>
      <c r="D91" s="112" t="s">
        <v>29</v>
      </c>
      <c r="E91" s="113" t="s">
        <v>29</v>
      </c>
      <c r="F91" s="112" t="s">
        <v>29</v>
      </c>
      <c r="G91" s="113" t="s">
        <v>29</v>
      </c>
      <c r="H91" s="114" t="s">
        <v>29</v>
      </c>
    </row>
    <row r="92" spans="1:8" x14ac:dyDescent="0.25">
      <c r="A92" s="155"/>
      <c r="B92" s="86" t="s">
        <v>93</v>
      </c>
      <c r="C92" s="112" t="s">
        <v>29</v>
      </c>
      <c r="D92" s="112" t="s">
        <v>29</v>
      </c>
      <c r="E92" s="113" t="s">
        <v>29</v>
      </c>
      <c r="F92" s="112" t="s">
        <v>29</v>
      </c>
      <c r="G92" s="113" t="s">
        <v>29</v>
      </c>
      <c r="H92" s="114" t="s">
        <v>29</v>
      </c>
    </row>
    <row r="93" spans="1:8" x14ac:dyDescent="0.25">
      <c r="A93" s="155"/>
      <c r="B93" s="86" t="s">
        <v>94</v>
      </c>
      <c r="C93" s="112" t="s">
        <v>29</v>
      </c>
      <c r="D93" s="112" t="s">
        <v>29</v>
      </c>
      <c r="E93" s="113" t="s">
        <v>29</v>
      </c>
      <c r="F93" s="112" t="s">
        <v>29</v>
      </c>
      <c r="G93" s="113" t="s">
        <v>29</v>
      </c>
      <c r="H93" s="114" t="s">
        <v>29</v>
      </c>
    </row>
    <row r="94" spans="1:8" x14ac:dyDescent="0.25">
      <c r="A94" s="155"/>
      <c r="B94" s="86" t="s">
        <v>95</v>
      </c>
      <c r="C94" s="112" t="s">
        <v>29</v>
      </c>
      <c r="D94" s="112" t="s">
        <v>29</v>
      </c>
      <c r="E94" s="113" t="s">
        <v>29</v>
      </c>
      <c r="F94" s="112" t="s">
        <v>29</v>
      </c>
      <c r="G94" s="113" t="s">
        <v>29</v>
      </c>
      <c r="H94" s="114" t="s">
        <v>29</v>
      </c>
    </row>
    <row r="95" spans="1:8" x14ac:dyDescent="0.25">
      <c r="A95" s="156"/>
      <c r="B95" s="94" t="s">
        <v>27</v>
      </c>
      <c r="C95" s="106">
        <f>IFERROR(SUM(C90:C94), "--")</f>
        <v>3</v>
      </c>
      <c r="D95" s="106">
        <f>IFERROR(SUM(D90:D94), "--")</f>
        <v>3</v>
      </c>
      <c r="E95" s="108">
        <f>IFERROR(D95/C95, "--" )</f>
        <v>1</v>
      </c>
      <c r="F95" s="106">
        <f>IFERROR(SUM(F90:F94), "--")</f>
        <v>3</v>
      </c>
      <c r="G95" s="108">
        <f>IFERROR(F95/C95, "--" )</f>
        <v>1</v>
      </c>
      <c r="H95" s="107" t="s">
        <v>29</v>
      </c>
    </row>
    <row r="96" spans="1:8" x14ac:dyDescent="0.25">
      <c r="A96" s="161" t="s">
        <v>118</v>
      </c>
      <c r="B96" s="7" t="s">
        <v>91</v>
      </c>
      <c r="C96" s="115" t="s">
        <v>29</v>
      </c>
      <c r="D96" s="115" t="s">
        <v>29</v>
      </c>
      <c r="E96" s="116" t="s">
        <v>29</v>
      </c>
      <c r="F96" s="115" t="s">
        <v>29</v>
      </c>
      <c r="G96" s="116" t="s">
        <v>29</v>
      </c>
      <c r="H96" s="117" t="s">
        <v>29</v>
      </c>
    </row>
    <row r="97" spans="1:8" x14ac:dyDescent="0.25">
      <c r="A97" s="162"/>
      <c r="B97" s="7" t="s">
        <v>92</v>
      </c>
      <c r="C97" s="115" t="s">
        <v>29</v>
      </c>
      <c r="D97" s="115" t="s">
        <v>29</v>
      </c>
      <c r="E97" s="116" t="s">
        <v>29</v>
      </c>
      <c r="F97" s="115" t="s">
        <v>29</v>
      </c>
      <c r="G97" s="116" t="s">
        <v>29</v>
      </c>
      <c r="H97" s="117" t="s">
        <v>29</v>
      </c>
    </row>
    <row r="98" spans="1:8" x14ac:dyDescent="0.25">
      <c r="A98" s="162"/>
      <c r="B98" s="7" t="s">
        <v>93</v>
      </c>
      <c r="C98" s="4">
        <v>5</v>
      </c>
      <c r="D98" s="4">
        <v>1</v>
      </c>
      <c r="E98" s="5">
        <v>0.2</v>
      </c>
      <c r="F98" s="4">
        <v>0</v>
      </c>
      <c r="G98" s="5">
        <v>0</v>
      </c>
      <c r="H98" s="6">
        <v>0</v>
      </c>
    </row>
    <row r="99" spans="1:8" x14ac:dyDescent="0.25">
      <c r="A99" s="162"/>
      <c r="B99" s="7" t="s">
        <v>94</v>
      </c>
      <c r="C99" s="118" t="s">
        <v>29</v>
      </c>
      <c r="D99" s="118" t="s">
        <v>29</v>
      </c>
      <c r="E99" s="51" t="s">
        <v>29</v>
      </c>
      <c r="F99" s="118" t="s">
        <v>29</v>
      </c>
      <c r="G99" s="51" t="s">
        <v>29</v>
      </c>
      <c r="H99" s="118" t="s">
        <v>29</v>
      </c>
    </row>
    <row r="100" spans="1:8" x14ac:dyDescent="0.25">
      <c r="A100" s="162"/>
      <c r="B100" s="7" t="s">
        <v>95</v>
      </c>
      <c r="C100" s="115" t="s">
        <v>29</v>
      </c>
      <c r="D100" s="115" t="s">
        <v>29</v>
      </c>
      <c r="E100" s="116" t="s">
        <v>29</v>
      </c>
      <c r="F100" s="115" t="s">
        <v>29</v>
      </c>
      <c r="G100" s="116" t="s">
        <v>29</v>
      </c>
      <c r="H100" s="117" t="s">
        <v>29</v>
      </c>
    </row>
    <row r="101" spans="1:8" x14ac:dyDescent="0.25">
      <c r="A101" s="163"/>
      <c r="B101" s="53" t="s">
        <v>27</v>
      </c>
      <c r="C101" s="17">
        <f>IFERROR(SUM(C96:C100), "--")</f>
        <v>5</v>
      </c>
      <c r="D101" s="17">
        <f>IFERROR(SUM(D96:D100), "--")</f>
        <v>1</v>
      </c>
      <c r="E101" s="101">
        <f>IFERROR(D101/C101, "--" )</f>
        <v>0.2</v>
      </c>
      <c r="F101" s="17">
        <f>IFERROR(SUM(F96:F100), "--")</f>
        <v>0</v>
      </c>
      <c r="G101" s="101">
        <f>IFERROR(F101/C101, "--" )</f>
        <v>0</v>
      </c>
      <c r="H101" s="102" t="s">
        <v>29</v>
      </c>
    </row>
    <row r="102" spans="1:8" x14ac:dyDescent="0.25">
      <c r="A102" s="154" t="s">
        <v>119</v>
      </c>
      <c r="B102" s="86" t="s">
        <v>91</v>
      </c>
      <c r="C102" s="87">
        <v>9</v>
      </c>
      <c r="D102" s="87">
        <v>8</v>
      </c>
      <c r="E102" s="89">
        <v>0.88888888888888884</v>
      </c>
      <c r="F102" s="87">
        <v>7</v>
      </c>
      <c r="G102" s="89">
        <v>0.77777777777777779</v>
      </c>
      <c r="H102" s="88">
        <v>2.7374999999999998</v>
      </c>
    </row>
    <row r="103" spans="1:8" x14ac:dyDescent="0.25">
      <c r="A103" s="155"/>
      <c r="B103" s="86" t="s">
        <v>92</v>
      </c>
      <c r="C103" s="87">
        <v>10</v>
      </c>
      <c r="D103" s="87">
        <v>4</v>
      </c>
      <c r="E103" s="89">
        <v>0.4</v>
      </c>
      <c r="F103" s="87">
        <v>3</v>
      </c>
      <c r="G103" s="89">
        <v>0.3</v>
      </c>
      <c r="H103" s="88">
        <v>2</v>
      </c>
    </row>
    <row r="104" spans="1:8" x14ac:dyDescent="0.25">
      <c r="A104" s="155"/>
      <c r="B104" s="86" t="s">
        <v>93</v>
      </c>
      <c r="C104" s="87">
        <v>13</v>
      </c>
      <c r="D104" s="87">
        <v>12</v>
      </c>
      <c r="E104" s="89">
        <v>0.92307692307692313</v>
      </c>
      <c r="F104" s="87">
        <v>11</v>
      </c>
      <c r="G104" s="89">
        <v>0.84615384615384615</v>
      </c>
      <c r="H104" s="88">
        <v>3.1916666666666664</v>
      </c>
    </row>
    <row r="105" spans="1:8" x14ac:dyDescent="0.25">
      <c r="A105" s="155"/>
      <c r="B105" s="86" t="s">
        <v>94</v>
      </c>
      <c r="C105" s="112" t="s">
        <v>29</v>
      </c>
      <c r="D105" s="112" t="s">
        <v>29</v>
      </c>
      <c r="E105" s="113" t="s">
        <v>29</v>
      </c>
      <c r="F105" s="112" t="s">
        <v>29</v>
      </c>
      <c r="G105" s="113" t="s">
        <v>29</v>
      </c>
      <c r="H105" s="114" t="s">
        <v>29</v>
      </c>
    </row>
    <row r="106" spans="1:8" x14ac:dyDescent="0.25">
      <c r="A106" s="155"/>
      <c r="B106" s="86" t="s">
        <v>95</v>
      </c>
      <c r="C106" s="87">
        <v>11</v>
      </c>
      <c r="D106" s="87">
        <v>10</v>
      </c>
      <c r="E106" s="89">
        <v>0.90909090909090906</v>
      </c>
      <c r="F106" s="87">
        <v>8</v>
      </c>
      <c r="G106" s="89">
        <v>0.72727272727272729</v>
      </c>
      <c r="H106" s="88">
        <v>3.25</v>
      </c>
    </row>
    <row r="107" spans="1:8" x14ac:dyDescent="0.25">
      <c r="A107" s="156"/>
      <c r="B107" s="94" t="s">
        <v>27</v>
      </c>
      <c r="C107" s="106">
        <f>IFERROR(SUM(C102:C106), "--")</f>
        <v>43</v>
      </c>
      <c r="D107" s="106">
        <f>IFERROR(SUM(D102:D106), "--")</f>
        <v>34</v>
      </c>
      <c r="E107" s="108">
        <f>IFERROR(D107/C107, "--" )</f>
        <v>0.79069767441860461</v>
      </c>
      <c r="F107" s="106">
        <f>IFERROR(SUM(F102:F106), "--")</f>
        <v>29</v>
      </c>
      <c r="G107" s="108">
        <f>IFERROR(F107/C107, "--" )</f>
        <v>0.67441860465116277</v>
      </c>
      <c r="H107" s="107" t="s">
        <v>29</v>
      </c>
    </row>
    <row r="108" spans="1:8" x14ac:dyDescent="0.25">
      <c r="A108" s="161" t="s">
        <v>120</v>
      </c>
      <c r="B108" s="7" t="s">
        <v>91</v>
      </c>
      <c r="C108" s="4">
        <v>8</v>
      </c>
      <c r="D108" s="4">
        <v>6</v>
      </c>
      <c r="E108" s="5">
        <v>0.75</v>
      </c>
      <c r="F108" s="4">
        <v>5</v>
      </c>
      <c r="G108" s="5">
        <v>0.625</v>
      </c>
      <c r="H108" s="6">
        <v>3.1666666666666665</v>
      </c>
    </row>
    <row r="109" spans="1:8" x14ac:dyDescent="0.25">
      <c r="A109" s="162"/>
      <c r="B109" s="7" t="s">
        <v>92</v>
      </c>
      <c r="C109" s="4" t="s">
        <v>29</v>
      </c>
      <c r="D109" s="4" t="s">
        <v>29</v>
      </c>
      <c r="E109" s="5" t="s">
        <v>29</v>
      </c>
      <c r="F109" s="4" t="s">
        <v>29</v>
      </c>
      <c r="G109" s="5" t="s">
        <v>29</v>
      </c>
      <c r="H109" s="6" t="s">
        <v>29</v>
      </c>
    </row>
    <row r="110" spans="1:8" x14ac:dyDescent="0.25">
      <c r="A110" s="162"/>
      <c r="B110" s="7" t="s">
        <v>93</v>
      </c>
      <c r="C110" s="4" t="s">
        <v>29</v>
      </c>
      <c r="D110" s="4" t="s">
        <v>29</v>
      </c>
      <c r="E110" s="5" t="s">
        <v>29</v>
      </c>
      <c r="F110" s="4" t="s">
        <v>29</v>
      </c>
      <c r="G110" s="5" t="s">
        <v>29</v>
      </c>
      <c r="H110" s="6" t="s">
        <v>29</v>
      </c>
    </row>
    <row r="111" spans="1:8" x14ac:dyDescent="0.25">
      <c r="A111" s="162"/>
      <c r="B111" s="7" t="s">
        <v>94</v>
      </c>
      <c r="C111" s="4" t="s">
        <v>29</v>
      </c>
      <c r="D111" s="4" t="s">
        <v>29</v>
      </c>
      <c r="E111" s="5" t="s">
        <v>29</v>
      </c>
      <c r="F111" s="4" t="s">
        <v>29</v>
      </c>
      <c r="G111" s="5" t="s">
        <v>29</v>
      </c>
      <c r="H111" s="6" t="s">
        <v>29</v>
      </c>
    </row>
    <row r="112" spans="1:8" x14ac:dyDescent="0.25">
      <c r="A112" s="162"/>
      <c r="B112" s="7" t="s">
        <v>95</v>
      </c>
      <c r="C112" s="4" t="s">
        <v>29</v>
      </c>
      <c r="D112" s="4" t="s">
        <v>29</v>
      </c>
      <c r="E112" s="5" t="s">
        <v>29</v>
      </c>
      <c r="F112" s="4" t="s">
        <v>29</v>
      </c>
      <c r="G112" s="5" t="s">
        <v>29</v>
      </c>
      <c r="H112" s="6" t="s">
        <v>29</v>
      </c>
    </row>
    <row r="113" spans="1:8" x14ac:dyDescent="0.25">
      <c r="A113" s="163"/>
      <c r="B113" s="53" t="s">
        <v>27</v>
      </c>
      <c r="C113" s="17">
        <f>IFERROR(SUM(C108:C112), "--")</f>
        <v>8</v>
      </c>
      <c r="D113" s="17">
        <f>IFERROR(SUM(D108:D112), "--")</f>
        <v>6</v>
      </c>
      <c r="E113" s="101">
        <f>IFERROR(D113/C113, "--" )</f>
        <v>0.75</v>
      </c>
      <c r="F113" s="17">
        <f>IFERROR(SUM(F108:F112), "--")</f>
        <v>5</v>
      </c>
      <c r="G113" s="101">
        <f>IFERROR(F113/C113, "--" )</f>
        <v>0.625</v>
      </c>
      <c r="H113" s="102" t="s">
        <v>29</v>
      </c>
    </row>
    <row r="114" spans="1:8" x14ac:dyDescent="0.25">
      <c r="A114" s="154" t="s">
        <v>121</v>
      </c>
      <c r="B114" s="86" t="s">
        <v>91</v>
      </c>
      <c r="C114" s="87">
        <v>52</v>
      </c>
      <c r="D114" s="87">
        <v>31</v>
      </c>
      <c r="E114" s="89">
        <v>0.59615384615384615</v>
      </c>
      <c r="F114" s="87">
        <v>26</v>
      </c>
      <c r="G114" s="89">
        <v>0.5</v>
      </c>
      <c r="H114" s="88">
        <v>3.0133333333333336</v>
      </c>
    </row>
    <row r="115" spans="1:8" x14ac:dyDescent="0.25">
      <c r="A115" s="155"/>
      <c r="B115" s="86" t="s">
        <v>92</v>
      </c>
      <c r="C115" s="87">
        <v>57</v>
      </c>
      <c r="D115" s="87">
        <v>40</v>
      </c>
      <c r="E115" s="89">
        <v>0.70175438596491224</v>
      </c>
      <c r="F115" s="87">
        <v>30</v>
      </c>
      <c r="G115" s="89">
        <v>0.52631578947368418</v>
      </c>
      <c r="H115" s="88">
        <v>2.5949999999999998</v>
      </c>
    </row>
    <row r="116" spans="1:8" x14ac:dyDescent="0.25">
      <c r="A116" s="155"/>
      <c r="B116" s="86" t="s">
        <v>93</v>
      </c>
      <c r="C116" s="87">
        <v>60</v>
      </c>
      <c r="D116" s="87">
        <v>45</v>
      </c>
      <c r="E116" s="89">
        <v>0.75</v>
      </c>
      <c r="F116" s="87">
        <v>35</v>
      </c>
      <c r="G116" s="89">
        <v>0.58333333333333337</v>
      </c>
      <c r="H116" s="88">
        <v>2.8431818181818183</v>
      </c>
    </row>
    <row r="117" spans="1:8" x14ac:dyDescent="0.25">
      <c r="A117" s="155"/>
      <c r="B117" s="86" t="s">
        <v>94</v>
      </c>
      <c r="C117" s="87">
        <v>59</v>
      </c>
      <c r="D117" s="87">
        <v>45</v>
      </c>
      <c r="E117" s="89">
        <v>0.76271186440677963</v>
      </c>
      <c r="F117" s="87">
        <v>34</v>
      </c>
      <c r="G117" s="89">
        <v>0.57627118644067798</v>
      </c>
      <c r="H117" s="88">
        <v>2.7199999999999998</v>
      </c>
    </row>
    <row r="118" spans="1:8" x14ac:dyDescent="0.25">
      <c r="A118" s="155"/>
      <c r="B118" s="86" t="s">
        <v>95</v>
      </c>
      <c r="C118" s="87">
        <v>40</v>
      </c>
      <c r="D118" s="87">
        <v>29</v>
      </c>
      <c r="E118" s="89">
        <v>0.72499999999999998</v>
      </c>
      <c r="F118" s="87">
        <v>23</v>
      </c>
      <c r="G118" s="89">
        <v>0.57499999999999996</v>
      </c>
      <c r="H118" s="88">
        <v>3.0241379310344829</v>
      </c>
    </row>
    <row r="119" spans="1:8" x14ac:dyDescent="0.25">
      <c r="A119" s="156"/>
      <c r="B119" s="94" t="s">
        <v>27</v>
      </c>
      <c r="C119" s="106">
        <f>IFERROR(SUM(C114:C118), "--")</f>
        <v>268</v>
      </c>
      <c r="D119" s="106">
        <f>IFERROR(SUM(D114:D118), "--")</f>
        <v>190</v>
      </c>
      <c r="E119" s="108">
        <f>IFERROR(D119/C119, "--" )</f>
        <v>0.70895522388059706</v>
      </c>
      <c r="F119" s="106">
        <f>IFERROR(SUM(F114:F118), "--")</f>
        <v>148</v>
      </c>
      <c r="G119" s="108">
        <f>IFERROR(F119/C119, "--" )</f>
        <v>0.55223880597014929</v>
      </c>
      <c r="H119" s="107" t="s">
        <v>29</v>
      </c>
    </row>
    <row r="120" spans="1:8" x14ac:dyDescent="0.25">
      <c r="A120" s="160" t="s">
        <v>122</v>
      </c>
      <c r="B120" s="7" t="s">
        <v>91</v>
      </c>
      <c r="C120" s="4">
        <v>12</v>
      </c>
      <c r="D120" s="4">
        <v>11</v>
      </c>
      <c r="E120" s="5">
        <v>0.91666666666666663</v>
      </c>
      <c r="F120" s="4">
        <v>9</v>
      </c>
      <c r="G120" s="5">
        <v>0.75</v>
      </c>
      <c r="H120" s="6">
        <v>3.6</v>
      </c>
    </row>
    <row r="121" spans="1:8" x14ac:dyDescent="0.25">
      <c r="A121" s="160"/>
      <c r="B121" s="7" t="s">
        <v>92</v>
      </c>
      <c r="C121" s="4">
        <v>20</v>
      </c>
      <c r="D121" s="4">
        <v>18</v>
      </c>
      <c r="E121" s="5">
        <v>0.9</v>
      </c>
      <c r="F121" s="4">
        <v>16</v>
      </c>
      <c r="G121" s="5">
        <v>0.8</v>
      </c>
      <c r="H121" s="6">
        <v>3.1777777777777776</v>
      </c>
    </row>
    <row r="122" spans="1:8" x14ac:dyDescent="0.25">
      <c r="A122" s="160"/>
      <c r="B122" s="7" t="s">
        <v>93</v>
      </c>
      <c r="C122" s="4">
        <v>21</v>
      </c>
      <c r="D122" s="4">
        <v>20</v>
      </c>
      <c r="E122" s="5">
        <v>0.95238095238095233</v>
      </c>
      <c r="F122" s="4">
        <v>20</v>
      </c>
      <c r="G122" s="5">
        <v>0.95238095238095233</v>
      </c>
      <c r="H122" s="6">
        <v>3.8</v>
      </c>
    </row>
    <row r="123" spans="1:8" x14ac:dyDescent="0.25">
      <c r="A123" s="160"/>
      <c r="B123" s="7" t="s">
        <v>94</v>
      </c>
      <c r="C123" s="4">
        <v>23</v>
      </c>
      <c r="D123" s="4">
        <v>17</v>
      </c>
      <c r="E123" s="5">
        <v>0.73913043478260865</v>
      </c>
      <c r="F123" s="4">
        <v>16</v>
      </c>
      <c r="G123" s="5">
        <v>0.69565217391304346</v>
      </c>
      <c r="H123" s="6">
        <v>3.3529411764705883</v>
      </c>
    </row>
    <row r="124" spans="1:8" x14ac:dyDescent="0.25">
      <c r="A124" s="160"/>
      <c r="B124" s="7" t="s">
        <v>95</v>
      </c>
      <c r="C124" s="4">
        <v>13</v>
      </c>
      <c r="D124" s="4">
        <v>11</v>
      </c>
      <c r="E124" s="5">
        <v>0.84615384615384615</v>
      </c>
      <c r="F124" s="4">
        <v>10</v>
      </c>
      <c r="G124" s="5">
        <v>0.76923076923076927</v>
      </c>
      <c r="H124" s="6">
        <v>3.3636363636363638</v>
      </c>
    </row>
    <row r="125" spans="1:8" x14ac:dyDescent="0.25">
      <c r="A125" s="160"/>
      <c r="B125" s="53" t="s">
        <v>27</v>
      </c>
      <c r="C125" s="17">
        <f>IFERROR(SUM(C120:C124), "--")</f>
        <v>89</v>
      </c>
      <c r="D125" s="17">
        <f>IFERROR(SUM(D120:D124), "--")</f>
        <v>77</v>
      </c>
      <c r="E125" s="101">
        <f>IFERROR(D125/C125, "--" )</f>
        <v>0.8651685393258427</v>
      </c>
      <c r="F125" s="17">
        <f>IFERROR(SUM(F120:F124), "--")</f>
        <v>71</v>
      </c>
      <c r="G125" s="101">
        <f>IFERROR(F125/C125, "--" )</f>
        <v>0.797752808988764</v>
      </c>
      <c r="H125" s="102" t="s">
        <v>29</v>
      </c>
    </row>
    <row r="126" spans="1:8" x14ac:dyDescent="0.25">
      <c r="A126" s="154" t="s">
        <v>123</v>
      </c>
      <c r="B126" s="86" t="s">
        <v>91</v>
      </c>
      <c r="C126" s="112" t="s">
        <v>29</v>
      </c>
      <c r="D126" s="112" t="s">
        <v>29</v>
      </c>
      <c r="E126" s="113" t="s">
        <v>29</v>
      </c>
      <c r="F126" s="112" t="s">
        <v>29</v>
      </c>
      <c r="G126" s="113" t="s">
        <v>29</v>
      </c>
      <c r="H126" s="114" t="s">
        <v>29</v>
      </c>
    </row>
    <row r="127" spans="1:8" x14ac:dyDescent="0.25">
      <c r="A127" s="155"/>
      <c r="B127" s="86" t="s">
        <v>92</v>
      </c>
      <c r="C127" s="87">
        <v>21</v>
      </c>
      <c r="D127" s="87">
        <v>19</v>
      </c>
      <c r="E127" s="89">
        <v>0.90476190476190477</v>
      </c>
      <c r="F127" s="87">
        <v>18</v>
      </c>
      <c r="G127" s="89">
        <v>0.8571428571428571</v>
      </c>
      <c r="H127" s="88">
        <v>3.8823529411764706</v>
      </c>
    </row>
    <row r="128" spans="1:8" x14ac:dyDescent="0.25">
      <c r="A128" s="155"/>
      <c r="B128" s="86" t="s">
        <v>93</v>
      </c>
      <c r="C128" s="87">
        <v>24</v>
      </c>
      <c r="D128" s="87">
        <v>19</v>
      </c>
      <c r="E128" s="89">
        <v>0.79166666666666663</v>
      </c>
      <c r="F128" s="87">
        <v>16</v>
      </c>
      <c r="G128" s="89">
        <v>0.66666666666666663</v>
      </c>
      <c r="H128" s="88">
        <v>3.2105263157894739</v>
      </c>
    </row>
    <row r="129" spans="1:8" x14ac:dyDescent="0.25">
      <c r="A129" s="155"/>
      <c r="B129" s="86" t="s">
        <v>94</v>
      </c>
      <c r="C129" s="87">
        <v>36</v>
      </c>
      <c r="D129" s="87">
        <v>29</v>
      </c>
      <c r="E129" s="89">
        <v>0.80555555555555558</v>
      </c>
      <c r="F129" s="87">
        <v>22</v>
      </c>
      <c r="G129" s="89">
        <v>0.61111111111111116</v>
      </c>
      <c r="H129" s="88">
        <v>2.5068965517241382</v>
      </c>
    </row>
    <row r="130" spans="1:8" x14ac:dyDescent="0.25">
      <c r="A130" s="155"/>
      <c r="B130" s="86" t="s">
        <v>95</v>
      </c>
      <c r="C130" s="87">
        <v>15</v>
      </c>
      <c r="D130" s="87">
        <v>15</v>
      </c>
      <c r="E130" s="89">
        <v>1</v>
      </c>
      <c r="F130" s="87">
        <v>13</v>
      </c>
      <c r="G130" s="89">
        <v>0.8666666666666667</v>
      </c>
      <c r="H130" s="88">
        <v>3.4</v>
      </c>
    </row>
    <row r="131" spans="1:8" x14ac:dyDescent="0.25">
      <c r="A131" s="156"/>
      <c r="B131" s="94" t="s">
        <v>27</v>
      </c>
      <c r="C131" s="106">
        <f>IFERROR(SUM(C126:C130), "--")</f>
        <v>96</v>
      </c>
      <c r="D131" s="106">
        <f>IFERROR(SUM(D126:D130), "--")</f>
        <v>82</v>
      </c>
      <c r="E131" s="108">
        <f>IFERROR(D131/C131, "--" )</f>
        <v>0.85416666666666663</v>
      </c>
      <c r="F131" s="106">
        <f>IFERROR(SUM(F126:F130), "--")</f>
        <v>69</v>
      </c>
      <c r="G131" s="108">
        <f>IFERROR(F131/C131, "--" )</f>
        <v>0.71875</v>
      </c>
      <c r="H131" s="107" t="s">
        <v>29</v>
      </c>
    </row>
    <row r="132" spans="1:8" x14ac:dyDescent="0.25">
      <c r="A132" s="161" t="s">
        <v>124</v>
      </c>
      <c r="B132" s="7" t="s">
        <v>91</v>
      </c>
      <c r="C132" s="4">
        <v>12</v>
      </c>
      <c r="D132" s="4">
        <v>9</v>
      </c>
      <c r="E132" s="5">
        <v>0.75</v>
      </c>
      <c r="F132" s="4">
        <v>9</v>
      </c>
      <c r="G132" s="5">
        <v>0.75</v>
      </c>
      <c r="H132" s="6">
        <v>3.5222222222222221</v>
      </c>
    </row>
    <row r="133" spans="1:8" x14ac:dyDescent="0.25">
      <c r="A133" s="162"/>
      <c r="B133" s="7" t="s">
        <v>92</v>
      </c>
      <c r="C133" s="115" t="s">
        <v>29</v>
      </c>
      <c r="D133" s="115" t="s">
        <v>29</v>
      </c>
      <c r="E133" s="116" t="s">
        <v>29</v>
      </c>
      <c r="F133" s="115" t="s">
        <v>29</v>
      </c>
      <c r="G133" s="116" t="s">
        <v>29</v>
      </c>
      <c r="H133" s="117" t="s">
        <v>29</v>
      </c>
    </row>
    <row r="134" spans="1:8" x14ac:dyDescent="0.25">
      <c r="A134" s="162"/>
      <c r="B134" s="7" t="s">
        <v>93</v>
      </c>
      <c r="C134" s="115" t="s">
        <v>29</v>
      </c>
      <c r="D134" s="115" t="s">
        <v>29</v>
      </c>
      <c r="E134" s="116" t="s">
        <v>29</v>
      </c>
      <c r="F134" s="115" t="s">
        <v>29</v>
      </c>
      <c r="G134" s="116" t="s">
        <v>29</v>
      </c>
      <c r="H134" s="117" t="s">
        <v>29</v>
      </c>
    </row>
    <row r="135" spans="1:8" x14ac:dyDescent="0.25">
      <c r="A135" s="162"/>
      <c r="B135" s="7" t="s">
        <v>94</v>
      </c>
      <c r="C135" s="118" t="s">
        <v>29</v>
      </c>
      <c r="D135" s="118" t="s">
        <v>29</v>
      </c>
      <c r="E135" s="51" t="s">
        <v>29</v>
      </c>
      <c r="F135" s="118" t="s">
        <v>29</v>
      </c>
      <c r="G135" s="51" t="s">
        <v>29</v>
      </c>
      <c r="H135" s="118" t="s">
        <v>29</v>
      </c>
    </row>
    <row r="136" spans="1:8" x14ac:dyDescent="0.25">
      <c r="A136" s="162"/>
      <c r="B136" s="7" t="s">
        <v>95</v>
      </c>
      <c r="C136" s="115" t="s">
        <v>29</v>
      </c>
      <c r="D136" s="115" t="s">
        <v>29</v>
      </c>
      <c r="E136" s="116" t="s">
        <v>29</v>
      </c>
      <c r="F136" s="115" t="s">
        <v>29</v>
      </c>
      <c r="G136" s="116" t="s">
        <v>29</v>
      </c>
      <c r="H136" s="117" t="s">
        <v>29</v>
      </c>
    </row>
    <row r="137" spans="1:8" x14ac:dyDescent="0.25">
      <c r="A137" s="163"/>
      <c r="B137" s="53" t="s">
        <v>27</v>
      </c>
      <c r="C137" s="17">
        <f>IFERROR(SUM(C132:C136), "--")</f>
        <v>12</v>
      </c>
      <c r="D137" s="17">
        <f>IFERROR(SUM(D132:D136), "--")</f>
        <v>9</v>
      </c>
      <c r="E137" s="101">
        <f>IFERROR(D137/C137, "--" )</f>
        <v>0.75</v>
      </c>
      <c r="F137" s="17">
        <f>IFERROR(SUM(F132:F136), "--")</f>
        <v>9</v>
      </c>
      <c r="G137" s="101">
        <f>IFERROR(F137/C137, "--" )</f>
        <v>0.75</v>
      </c>
      <c r="H137" s="102" t="s">
        <v>29</v>
      </c>
    </row>
    <row r="138" spans="1:8" x14ac:dyDescent="0.25">
      <c r="A138" s="154" t="s">
        <v>125</v>
      </c>
      <c r="B138" s="86" t="s">
        <v>91</v>
      </c>
      <c r="C138" s="87">
        <v>18</v>
      </c>
      <c r="D138" s="87">
        <v>18</v>
      </c>
      <c r="E138" s="89">
        <v>1</v>
      </c>
      <c r="F138" s="87">
        <v>17</v>
      </c>
      <c r="G138" s="89">
        <v>0.94444444444444442</v>
      </c>
      <c r="H138" s="88">
        <v>3.4611111111111108</v>
      </c>
    </row>
    <row r="139" spans="1:8" x14ac:dyDescent="0.25">
      <c r="A139" s="155"/>
      <c r="B139" s="86" t="s">
        <v>92</v>
      </c>
      <c r="C139" s="87">
        <v>13</v>
      </c>
      <c r="D139" s="87">
        <v>12</v>
      </c>
      <c r="E139" s="89">
        <v>0.92307692307692313</v>
      </c>
      <c r="F139" s="87">
        <v>10</v>
      </c>
      <c r="G139" s="89">
        <v>0.76923076923076927</v>
      </c>
      <c r="H139" s="88">
        <v>2.9916666666666663</v>
      </c>
    </row>
    <row r="140" spans="1:8" x14ac:dyDescent="0.25">
      <c r="A140" s="155"/>
      <c r="B140" s="86" t="s">
        <v>93</v>
      </c>
      <c r="C140" s="87">
        <v>13</v>
      </c>
      <c r="D140" s="87">
        <v>8</v>
      </c>
      <c r="E140" s="89">
        <v>0.61538461538461542</v>
      </c>
      <c r="F140" s="87">
        <v>6</v>
      </c>
      <c r="G140" s="89">
        <v>0.46153846153846156</v>
      </c>
      <c r="H140" s="88">
        <v>2.9125000000000001</v>
      </c>
    </row>
    <row r="141" spans="1:8" x14ac:dyDescent="0.25">
      <c r="A141" s="155"/>
      <c r="B141" s="86" t="s">
        <v>94</v>
      </c>
      <c r="C141" s="112" t="s">
        <v>29</v>
      </c>
      <c r="D141" s="112" t="s">
        <v>29</v>
      </c>
      <c r="E141" s="113" t="s">
        <v>29</v>
      </c>
      <c r="F141" s="112" t="s">
        <v>29</v>
      </c>
      <c r="G141" s="113" t="s">
        <v>29</v>
      </c>
      <c r="H141" s="114" t="s">
        <v>29</v>
      </c>
    </row>
    <row r="142" spans="1:8" x14ac:dyDescent="0.25">
      <c r="A142" s="155"/>
      <c r="B142" s="86" t="s">
        <v>95</v>
      </c>
      <c r="C142" s="112" t="s">
        <v>29</v>
      </c>
      <c r="D142" s="112" t="s">
        <v>29</v>
      </c>
      <c r="E142" s="113" t="s">
        <v>29</v>
      </c>
      <c r="F142" s="112" t="s">
        <v>29</v>
      </c>
      <c r="G142" s="113" t="s">
        <v>29</v>
      </c>
      <c r="H142" s="114" t="s">
        <v>29</v>
      </c>
    </row>
    <row r="143" spans="1:8" x14ac:dyDescent="0.25">
      <c r="A143" s="156"/>
      <c r="B143" s="94" t="s">
        <v>27</v>
      </c>
      <c r="C143" s="106">
        <f>IFERROR(SUM(C138:C142), "--")</f>
        <v>44</v>
      </c>
      <c r="D143" s="106">
        <f>IFERROR(SUM(D138:D142), "--")</f>
        <v>38</v>
      </c>
      <c r="E143" s="108">
        <f>IFERROR(D143/C143, "--" )</f>
        <v>0.86363636363636365</v>
      </c>
      <c r="F143" s="106">
        <f>IFERROR(SUM(F138:F142), "--")</f>
        <v>33</v>
      </c>
      <c r="G143" s="108">
        <f>IFERROR(F143/C143, "--" )</f>
        <v>0.75</v>
      </c>
      <c r="H143" s="107" t="s">
        <v>29</v>
      </c>
    </row>
    <row r="144" spans="1:8" x14ac:dyDescent="0.25">
      <c r="A144" s="161" t="s">
        <v>126</v>
      </c>
      <c r="B144" s="7" t="s">
        <v>91</v>
      </c>
      <c r="C144" s="4" t="s">
        <v>29</v>
      </c>
      <c r="D144" s="4" t="s">
        <v>29</v>
      </c>
      <c r="E144" s="5" t="s">
        <v>29</v>
      </c>
      <c r="F144" s="4" t="s">
        <v>29</v>
      </c>
      <c r="G144" s="5" t="s">
        <v>29</v>
      </c>
      <c r="H144" s="6" t="s">
        <v>29</v>
      </c>
    </row>
    <row r="145" spans="1:8" x14ac:dyDescent="0.25">
      <c r="A145" s="162"/>
      <c r="B145" s="7" t="s">
        <v>92</v>
      </c>
      <c r="C145" s="4" t="s">
        <v>29</v>
      </c>
      <c r="D145" s="4" t="s">
        <v>29</v>
      </c>
      <c r="E145" s="5" t="s">
        <v>29</v>
      </c>
      <c r="F145" s="4" t="s">
        <v>29</v>
      </c>
      <c r="G145" s="5" t="s">
        <v>29</v>
      </c>
      <c r="H145" s="6" t="s">
        <v>29</v>
      </c>
    </row>
    <row r="146" spans="1:8" x14ac:dyDescent="0.25">
      <c r="A146" s="162"/>
      <c r="B146" s="7" t="s">
        <v>93</v>
      </c>
      <c r="C146" s="4" t="s">
        <v>29</v>
      </c>
      <c r="D146" s="4" t="s">
        <v>29</v>
      </c>
      <c r="E146" s="5" t="s">
        <v>29</v>
      </c>
      <c r="F146" s="4" t="s">
        <v>29</v>
      </c>
      <c r="G146" s="5" t="s">
        <v>29</v>
      </c>
      <c r="H146" s="6" t="s">
        <v>29</v>
      </c>
    </row>
    <row r="147" spans="1:8" x14ac:dyDescent="0.25">
      <c r="A147" s="162"/>
      <c r="B147" s="7" t="s">
        <v>94</v>
      </c>
      <c r="C147" s="4" t="s">
        <v>29</v>
      </c>
      <c r="D147" s="4" t="s">
        <v>29</v>
      </c>
      <c r="E147" s="5" t="s">
        <v>29</v>
      </c>
      <c r="F147" s="4" t="s">
        <v>29</v>
      </c>
      <c r="G147" s="5" t="s">
        <v>29</v>
      </c>
      <c r="H147" s="6" t="s">
        <v>29</v>
      </c>
    </row>
    <row r="148" spans="1:8" x14ac:dyDescent="0.25">
      <c r="A148" s="162"/>
      <c r="B148" s="7" t="s">
        <v>95</v>
      </c>
      <c r="C148" s="4">
        <v>10</v>
      </c>
      <c r="D148" s="4">
        <v>10</v>
      </c>
      <c r="E148" s="5">
        <v>1</v>
      </c>
      <c r="F148" s="4">
        <v>10</v>
      </c>
      <c r="G148" s="5">
        <v>1</v>
      </c>
      <c r="H148" s="6">
        <v>3.6</v>
      </c>
    </row>
    <row r="149" spans="1:8" x14ac:dyDescent="0.25">
      <c r="A149" s="163"/>
      <c r="B149" s="53" t="s">
        <v>27</v>
      </c>
      <c r="C149" s="17">
        <f>IFERROR(SUM(C144:C148), "--")</f>
        <v>10</v>
      </c>
      <c r="D149" s="17">
        <f>IFERROR(SUM(D144:D148), "--")</f>
        <v>10</v>
      </c>
      <c r="E149" s="101">
        <f>IFERROR(D149/C149, "--" )</f>
        <v>1</v>
      </c>
      <c r="F149" s="17">
        <f>IFERROR(SUM(F144:F148), "--")</f>
        <v>10</v>
      </c>
      <c r="G149" s="101">
        <f>IFERROR(F149/C149, "--" )</f>
        <v>1</v>
      </c>
      <c r="H149" s="102" t="s">
        <v>29</v>
      </c>
    </row>
    <row r="150" spans="1:8" x14ac:dyDescent="0.25">
      <c r="A150" s="154" t="s">
        <v>127</v>
      </c>
      <c r="B150" s="86" t="s">
        <v>91</v>
      </c>
      <c r="C150" s="112" t="s">
        <v>29</v>
      </c>
      <c r="D150" s="112" t="s">
        <v>29</v>
      </c>
      <c r="E150" s="113" t="s">
        <v>29</v>
      </c>
      <c r="F150" s="112" t="s">
        <v>29</v>
      </c>
      <c r="G150" s="113" t="s">
        <v>29</v>
      </c>
      <c r="H150" s="114" t="s">
        <v>29</v>
      </c>
    </row>
    <row r="151" spans="1:8" x14ac:dyDescent="0.25">
      <c r="A151" s="155"/>
      <c r="B151" s="86" t="s">
        <v>92</v>
      </c>
      <c r="C151" s="87">
        <v>1</v>
      </c>
      <c r="D151" s="87">
        <v>0</v>
      </c>
      <c r="E151" s="89">
        <v>0</v>
      </c>
      <c r="F151" s="87">
        <v>0</v>
      </c>
      <c r="G151" s="89">
        <v>0</v>
      </c>
      <c r="H151" s="88" t="s">
        <v>29</v>
      </c>
    </row>
    <row r="152" spans="1:8" x14ac:dyDescent="0.25">
      <c r="A152" s="155"/>
      <c r="B152" s="86" t="s">
        <v>93</v>
      </c>
      <c r="C152" s="87">
        <v>2</v>
      </c>
      <c r="D152" s="87">
        <v>2</v>
      </c>
      <c r="E152" s="89">
        <v>1</v>
      </c>
      <c r="F152" s="87">
        <v>2</v>
      </c>
      <c r="G152" s="89">
        <v>1</v>
      </c>
      <c r="H152" s="88">
        <v>4</v>
      </c>
    </row>
    <row r="153" spans="1:8" x14ac:dyDescent="0.25">
      <c r="A153" s="155"/>
      <c r="B153" s="86" t="s">
        <v>94</v>
      </c>
      <c r="C153" s="87">
        <v>7</v>
      </c>
      <c r="D153" s="87">
        <v>6</v>
      </c>
      <c r="E153" s="89">
        <v>0.8571428571428571</v>
      </c>
      <c r="F153" s="87">
        <v>6</v>
      </c>
      <c r="G153" s="89">
        <v>0.8571428571428571</v>
      </c>
      <c r="H153" s="88">
        <v>4</v>
      </c>
    </row>
    <row r="154" spans="1:8" x14ac:dyDescent="0.25">
      <c r="A154" s="155"/>
      <c r="B154" s="86" t="s">
        <v>95</v>
      </c>
      <c r="C154" s="87">
        <v>4</v>
      </c>
      <c r="D154" s="87">
        <v>4</v>
      </c>
      <c r="E154" s="89">
        <v>1</v>
      </c>
      <c r="F154" s="87">
        <v>4</v>
      </c>
      <c r="G154" s="89">
        <v>1</v>
      </c>
      <c r="H154" s="88">
        <v>4</v>
      </c>
    </row>
    <row r="155" spans="1:8" x14ac:dyDescent="0.25">
      <c r="A155" s="156"/>
      <c r="B155" s="94" t="s">
        <v>27</v>
      </c>
      <c r="C155" s="106">
        <f>IFERROR(SUM(C150:C154), "--")</f>
        <v>14</v>
      </c>
      <c r="D155" s="106">
        <f>IFERROR(SUM(D150:D154), "--")</f>
        <v>12</v>
      </c>
      <c r="E155" s="108">
        <f>IFERROR(D155/C155, "--" )</f>
        <v>0.8571428571428571</v>
      </c>
      <c r="F155" s="106">
        <f>IFERROR(SUM(F150:F154), "--")</f>
        <v>12</v>
      </c>
      <c r="G155" s="108">
        <f>IFERROR(F155/C155, "--" )</f>
        <v>0.8571428571428571</v>
      </c>
      <c r="H155" s="107" t="s">
        <v>29</v>
      </c>
    </row>
    <row r="156" spans="1:8" x14ac:dyDescent="0.25">
      <c r="A156" s="160" t="s">
        <v>128</v>
      </c>
      <c r="B156" s="7" t="s">
        <v>91</v>
      </c>
      <c r="C156" s="118" t="s">
        <v>29</v>
      </c>
      <c r="D156" s="118" t="s">
        <v>29</v>
      </c>
      <c r="E156" s="51" t="s">
        <v>29</v>
      </c>
      <c r="F156" s="118" t="s">
        <v>29</v>
      </c>
      <c r="G156" s="51" t="s">
        <v>29</v>
      </c>
      <c r="H156" s="118" t="s">
        <v>29</v>
      </c>
    </row>
    <row r="157" spans="1:8" x14ac:dyDescent="0.25">
      <c r="A157" s="160"/>
      <c r="B157" s="7" t="s">
        <v>92</v>
      </c>
      <c r="C157" s="4">
        <v>9</v>
      </c>
      <c r="D157" s="4">
        <v>8</v>
      </c>
      <c r="E157" s="5">
        <v>0.88888888888888884</v>
      </c>
      <c r="F157" s="4">
        <v>7</v>
      </c>
      <c r="G157" s="5">
        <v>0.77777777777777779</v>
      </c>
      <c r="H157" s="6">
        <v>3.375</v>
      </c>
    </row>
    <row r="158" spans="1:8" x14ac:dyDescent="0.25">
      <c r="A158" s="160"/>
      <c r="B158" s="7" t="s">
        <v>93</v>
      </c>
      <c r="C158" s="115" t="s">
        <v>29</v>
      </c>
      <c r="D158" s="115" t="s">
        <v>29</v>
      </c>
      <c r="E158" s="116" t="s">
        <v>29</v>
      </c>
      <c r="F158" s="115" t="s">
        <v>29</v>
      </c>
      <c r="G158" s="116" t="s">
        <v>29</v>
      </c>
      <c r="H158" s="117" t="s">
        <v>29</v>
      </c>
    </row>
    <row r="159" spans="1:8" x14ac:dyDescent="0.25">
      <c r="A159" s="160"/>
      <c r="B159" s="7" t="s">
        <v>94</v>
      </c>
      <c r="C159" s="4">
        <v>16</v>
      </c>
      <c r="D159" s="4">
        <v>12</v>
      </c>
      <c r="E159" s="5">
        <v>0.75</v>
      </c>
      <c r="F159" s="4">
        <v>11</v>
      </c>
      <c r="G159" s="5">
        <v>0.6875</v>
      </c>
      <c r="H159" s="6">
        <v>3.3833333333333329</v>
      </c>
    </row>
    <row r="160" spans="1:8" x14ac:dyDescent="0.25">
      <c r="A160" s="160"/>
      <c r="B160" s="7" t="s">
        <v>95</v>
      </c>
      <c r="C160" s="4">
        <v>14</v>
      </c>
      <c r="D160" s="4">
        <v>11</v>
      </c>
      <c r="E160" s="5">
        <v>0.7857142857142857</v>
      </c>
      <c r="F160" s="4">
        <v>10</v>
      </c>
      <c r="G160" s="5">
        <v>0.7142857142857143</v>
      </c>
      <c r="H160" s="6">
        <v>3.3545454545454545</v>
      </c>
    </row>
    <row r="161" spans="1:8" x14ac:dyDescent="0.25">
      <c r="A161" s="160"/>
      <c r="B161" s="53" t="s">
        <v>27</v>
      </c>
      <c r="C161" s="17">
        <f>IFERROR(SUM(C156:C160), "--")</f>
        <v>39</v>
      </c>
      <c r="D161" s="17">
        <f>IFERROR(SUM(D156:D160), "--")</f>
        <v>31</v>
      </c>
      <c r="E161" s="101">
        <f>IFERROR(D161/C161, "--" )</f>
        <v>0.79487179487179482</v>
      </c>
      <c r="F161" s="17">
        <f>IFERROR(SUM(F156:F160), "--")</f>
        <v>28</v>
      </c>
      <c r="G161" s="101">
        <f>IFERROR(F161/C161, "--" )</f>
        <v>0.71794871794871795</v>
      </c>
      <c r="H161" s="102" t="s">
        <v>29</v>
      </c>
    </row>
    <row r="162" spans="1:8" x14ac:dyDescent="0.25">
      <c r="A162" s="154" t="s">
        <v>129</v>
      </c>
      <c r="B162" s="86" t="s">
        <v>91</v>
      </c>
      <c r="C162" s="112" t="s">
        <v>29</v>
      </c>
      <c r="D162" s="112" t="s">
        <v>29</v>
      </c>
      <c r="E162" s="113" t="s">
        <v>29</v>
      </c>
      <c r="F162" s="112" t="s">
        <v>29</v>
      </c>
      <c r="G162" s="113" t="s">
        <v>29</v>
      </c>
      <c r="H162" s="114" t="s">
        <v>29</v>
      </c>
    </row>
    <row r="163" spans="1:8" x14ac:dyDescent="0.25">
      <c r="A163" s="155"/>
      <c r="B163" s="86" t="s">
        <v>92</v>
      </c>
      <c r="C163" s="112" t="s">
        <v>29</v>
      </c>
      <c r="D163" s="112" t="s">
        <v>29</v>
      </c>
      <c r="E163" s="113" t="s">
        <v>29</v>
      </c>
      <c r="F163" s="112" t="s">
        <v>29</v>
      </c>
      <c r="G163" s="113" t="s">
        <v>29</v>
      </c>
      <c r="H163" s="114" t="s">
        <v>29</v>
      </c>
    </row>
    <row r="164" spans="1:8" x14ac:dyDescent="0.25">
      <c r="A164" s="155"/>
      <c r="B164" s="86" t="s">
        <v>93</v>
      </c>
      <c r="C164" s="87">
        <v>19</v>
      </c>
      <c r="D164" s="87">
        <v>17</v>
      </c>
      <c r="E164" s="89">
        <v>0.89473684210526316</v>
      </c>
      <c r="F164" s="87">
        <v>14</v>
      </c>
      <c r="G164" s="89">
        <v>0.73684210526315785</v>
      </c>
      <c r="H164" s="88">
        <v>2.9823529411764707</v>
      </c>
    </row>
    <row r="165" spans="1:8" x14ac:dyDescent="0.25">
      <c r="A165" s="155"/>
      <c r="B165" s="86" t="s">
        <v>94</v>
      </c>
      <c r="C165" s="112" t="s">
        <v>29</v>
      </c>
      <c r="D165" s="112" t="s">
        <v>29</v>
      </c>
      <c r="E165" s="113" t="s">
        <v>29</v>
      </c>
      <c r="F165" s="112" t="s">
        <v>29</v>
      </c>
      <c r="G165" s="113" t="s">
        <v>29</v>
      </c>
      <c r="H165" s="114" t="s">
        <v>29</v>
      </c>
    </row>
    <row r="166" spans="1:8" x14ac:dyDescent="0.25">
      <c r="A166" s="155"/>
      <c r="B166" s="86" t="s">
        <v>95</v>
      </c>
      <c r="C166" s="112" t="s">
        <v>29</v>
      </c>
      <c r="D166" s="112" t="s">
        <v>29</v>
      </c>
      <c r="E166" s="113" t="s">
        <v>29</v>
      </c>
      <c r="F166" s="112" t="s">
        <v>29</v>
      </c>
      <c r="G166" s="113" t="s">
        <v>29</v>
      </c>
      <c r="H166" s="114" t="s">
        <v>29</v>
      </c>
    </row>
    <row r="167" spans="1:8" x14ac:dyDescent="0.25">
      <c r="A167" s="156"/>
      <c r="B167" s="94" t="s">
        <v>27</v>
      </c>
      <c r="C167" s="106">
        <f>IFERROR(SUM(C162:C166), "--")</f>
        <v>19</v>
      </c>
      <c r="D167" s="106">
        <f>IFERROR(SUM(D162:D166), "--")</f>
        <v>17</v>
      </c>
      <c r="E167" s="108">
        <f>IFERROR(D167/C167, "--" )</f>
        <v>0.89473684210526316</v>
      </c>
      <c r="F167" s="106">
        <f>IFERROR(SUM(F162:F166), "--")</f>
        <v>14</v>
      </c>
      <c r="G167" s="108">
        <f>IFERROR(F167/C167, "--" )</f>
        <v>0.73684210526315785</v>
      </c>
      <c r="H167" s="107" t="s">
        <v>29</v>
      </c>
    </row>
    <row r="168" spans="1:8" x14ac:dyDescent="0.25">
      <c r="A168" s="161" t="s">
        <v>130</v>
      </c>
      <c r="B168" s="7" t="s">
        <v>91</v>
      </c>
      <c r="C168" s="4">
        <v>16</v>
      </c>
      <c r="D168" s="4">
        <v>12</v>
      </c>
      <c r="E168" s="5">
        <v>0.75</v>
      </c>
      <c r="F168" s="4">
        <v>10</v>
      </c>
      <c r="G168" s="5">
        <v>0.625</v>
      </c>
      <c r="H168" s="6">
        <v>3.3333333333333335</v>
      </c>
    </row>
    <row r="169" spans="1:8" x14ac:dyDescent="0.25">
      <c r="A169" s="162"/>
      <c r="B169" s="7" t="s">
        <v>92</v>
      </c>
      <c r="C169" s="4" t="s">
        <v>29</v>
      </c>
      <c r="D169" s="4" t="s">
        <v>29</v>
      </c>
      <c r="E169" s="5" t="s">
        <v>29</v>
      </c>
      <c r="F169" s="4" t="s">
        <v>29</v>
      </c>
      <c r="G169" s="5" t="s">
        <v>29</v>
      </c>
      <c r="H169" s="6" t="s">
        <v>29</v>
      </c>
    </row>
    <row r="170" spans="1:8" x14ac:dyDescent="0.25">
      <c r="A170" s="162"/>
      <c r="B170" s="7" t="s">
        <v>93</v>
      </c>
      <c r="C170" s="4" t="s">
        <v>29</v>
      </c>
      <c r="D170" s="4" t="s">
        <v>29</v>
      </c>
      <c r="E170" s="5" t="s">
        <v>29</v>
      </c>
      <c r="F170" s="4" t="s">
        <v>29</v>
      </c>
      <c r="G170" s="5" t="s">
        <v>29</v>
      </c>
      <c r="H170" s="6" t="s">
        <v>29</v>
      </c>
    </row>
    <row r="171" spans="1:8" x14ac:dyDescent="0.25">
      <c r="A171" s="162"/>
      <c r="B171" s="7" t="s">
        <v>94</v>
      </c>
      <c r="C171" s="4" t="s">
        <v>29</v>
      </c>
      <c r="D171" s="4" t="s">
        <v>29</v>
      </c>
      <c r="E171" s="5" t="s">
        <v>29</v>
      </c>
      <c r="F171" s="4" t="s">
        <v>29</v>
      </c>
      <c r="G171" s="5" t="s">
        <v>29</v>
      </c>
      <c r="H171" s="6" t="s">
        <v>29</v>
      </c>
    </row>
    <row r="172" spans="1:8" x14ac:dyDescent="0.25">
      <c r="A172" s="162"/>
      <c r="B172" s="7" t="s">
        <v>95</v>
      </c>
      <c r="C172" s="4">
        <v>7</v>
      </c>
      <c r="D172" s="4">
        <v>7</v>
      </c>
      <c r="E172" s="5">
        <v>1</v>
      </c>
      <c r="F172" s="4">
        <v>7</v>
      </c>
      <c r="G172" s="5">
        <v>1</v>
      </c>
      <c r="H172" s="6">
        <v>3.7142857142857144</v>
      </c>
    </row>
    <row r="173" spans="1:8" x14ac:dyDescent="0.25">
      <c r="A173" s="163"/>
      <c r="B173" s="53" t="s">
        <v>27</v>
      </c>
      <c r="C173" s="17">
        <f>IFERROR(SUM(C168:C172), "--")</f>
        <v>23</v>
      </c>
      <c r="D173" s="17">
        <f>IFERROR(SUM(D168:D172), "--")</f>
        <v>19</v>
      </c>
      <c r="E173" s="101">
        <f>IFERROR(D173/C173, "--" )</f>
        <v>0.82608695652173914</v>
      </c>
      <c r="F173" s="17">
        <f>IFERROR(SUM(F168:F172), "--")</f>
        <v>17</v>
      </c>
      <c r="G173" s="101">
        <f>IFERROR(F173/C173, "--" )</f>
        <v>0.73913043478260865</v>
      </c>
      <c r="H173" s="102" t="s">
        <v>29</v>
      </c>
    </row>
  </sheetData>
  <mergeCells count="29">
    <mergeCell ref="A144:A149"/>
    <mergeCell ref="A150:A155"/>
    <mergeCell ref="A156:A161"/>
    <mergeCell ref="A162:A167"/>
    <mergeCell ref="A168:A173"/>
    <mergeCell ref="A114:A119"/>
    <mergeCell ref="A120:A125"/>
    <mergeCell ref="A126:A131"/>
    <mergeCell ref="A132:A137"/>
    <mergeCell ref="A138:A143"/>
    <mergeCell ref="A84:A89"/>
    <mergeCell ref="A90:A95"/>
    <mergeCell ref="A96:A101"/>
    <mergeCell ref="A102:A107"/>
    <mergeCell ref="A108:A113"/>
    <mergeCell ref="A54:A59"/>
    <mergeCell ref="A60:A65"/>
    <mergeCell ref="A66:A71"/>
    <mergeCell ref="A72:A77"/>
    <mergeCell ref="A78:A83"/>
    <mergeCell ref="A42:A47"/>
    <mergeCell ref="A1:H2"/>
    <mergeCell ref="A4:A9"/>
    <mergeCell ref="A48:A53"/>
    <mergeCell ref="A12:A17"/>
    <mergeCell ref="A18:A23"/>
    <mergeCell ref="A24:A29"/>
    <mergeCell ref="A30:A35"/>
    <mergeCell ref="A36:A41"/>
  </mergeCells>
  <hyperlinks>
    <hyperlink ref="C3" location="Definitions!A3" display="Enrollment"/>
    <hyperlink ref="C11" location="Definitions!A3" display="Enrollment"/>
    <hyperlink ref="D3" location="Definitions!A5" display="Retained"/>
    <hyperlink ref="D11" location="Definitions!A5" display="Retained"/>
    <hyperlink ref="E11" location="Definitions!A6" display="Retention Rate"/>
    <hyperlink ref="E3" location="Definitions!A6" display="Retention Rate"/>
    <hyperlink ref="F3" location="Definitions!A7" display="Successful"/>
    <hyperlink ref="F11" location="Definitions!A7" display="Successful"/>
    <hyperlink ref="G3" location="Definitions!A8" display="Success Rate"/>
    <hyperlink ref="G11" location="Definitions!A8" display="Success Rate"/>
    <hyperlink ref="H11" location="Definitions!A9" display="Course GPA"/>
    <hyperlink ref="H3"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6" manualBreakCount="6">
    <brk id="29" max="7" man="1"/>
    <brk id="53" max="7" man="1"/>
    <brk id="77" max="7" man="1"/>
    <brk id="101" max="7" man="1"/>
    <brk id="125" max="7" man="1"/>
    <brk id="149" max="7"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H20"/>
  <sheetViews>
    <sheetView zoomScaleNormal="100" workbookViewId="0">
      <selection sqref="A1:H1"/>
    </sheetView>
  </sheetViews>
  <sheetFormatPr defaultRowHeight="15" x14ac:dyDescent="0.25"/>
  <cols>
    <col min="1" max="1" width="20" style="38" customWidth="1"/>
    <col min="2" max="4" width="12.7109375" style="39" customWidth="1"/>
    <col min="5" max="5" width="12.7109375" style="40" customWidth="1"/>
    <col min="6" max="6" width="12.7109375" style="39" customWidth="1"/>
    <col min="7" max="7" width="12.7109375" style="40" customWidth="1"/>
    <col min="8" max="8" width="12.7109375" style="41" customWidth="1"/>
    <col min="9" max="22" width="14.7109375" customWidth="1"/>
  </cols>
  <sheetData>
    <row r="1" spans="1:8" ht="30" customHeight="1" x14ac:dyDescent="0.25">
      <c r="A1" s="164" t="s">
        <v>101</v>
      </c>
      <c r="B1" s="165"/>
      <c r="C1" s="165"/>
      <c r="D1" s="165"/>
      <c r="E1" s="165"/>
      <c r="F1" s="165"/>
      <c r="G1" s="165"/>
      <c r="H1" s="165"/>
    </row>
    <row r="2" spans="1:8" ht="30" x14ac:dyDescent="0.25">
      <c r="A2" s="25" t="s">
        <v>43</v>
      </c>
      <c r="B2" s="2" t="s">
        <v>1</v>
      </c>
      <c r="C2" s="64" t="s">
        <v>46</v>
      </c>
      <c r="D2" s="64" t="s">
        <v>47</v>
      </c>
      <c r="E2" s="64" t="s">
        <v>44</v>
      </c>
      <c r="F2" s="64" t="s">
        <v>48</v>
      </c>
      <c r="G2" s="64" t="s">
        <v>0</v>
      </c>
      <c r="H2" s="64" t="s">
        <v>45</v>
      </c>
    </row>
    <row r="3" spans="1:8" x14ac:dyDescent="0.25">
      <c r="A3" s="170" t="s">
        <v>42</v>
      </c>
      <c r="B3" s="7" t="s">
        <v>91</v>
      </c>
      <c r="C3" s="29" t="s">
        <v>29</v>
      </c>
      <c r="D3" s="29" t="s">
        <v>29</v>
      </c>
      <c r="E3" s="30" t="s">
        <v>29</v>
      </c>
      <c r="F3" s="29" t="s">
        <v>29</v>
      </c>
      <c r="G3" s="30" t="s">
        <v>29</v>
      </c>
      <c r="H3" s="31" t="s">
        <v>29</v>
      </c>
    </row>
    <row r="4" spans="1:8" x14ac:dyDescent="0.25">
      <c r="A4" s="171"/>
      <c r="B4" s="7" t="s">
        <v>92</v>
      </c>
      <c r="C4" s="26">
        <v>1</v>
      </c>
      <c r="D4" s="26">
        <v>0</v>
      </c>
      <c r="E4" s="27">
        <v>0</v>
      </c>
      <c r="F4" s="26">
        <v>0</v>
      </c>
      <c r="G4" s="27">
        <v>0</v>
      </c>
      <c r="H4" s="28" t="s">
        <v>29</v>
      </c>
    </row>
    <row r="5" spans="1:8" x14ac:dyDescent="0.25">
      <c r="A5" s="171"/>
      <c r="B5" s="7" t="s">
        <v>93</v>
      </c>
      <c r="C5" s="26">
        <v>2</v>
      </c>
      <c r="D5" s="26">
        <v>2</v>
      </c>
      <c r="E5" s="27">
        <v>1</v>
      </c>
      <c r="F5" s="26">
        <v>2</v>
      </c>
      <c r="G5" s="27">
        <v>1</v>
      </c>
      <c r="H5" s="28">
        <v>4</v>
      </c>
    </row>
    <row r="6" spans="1:8" x14ac:dyDescent="0.25">
      <c r="A6" s="171"/>
      <c r="B6" s="7" t="s">
        <v>94</v>
      </c>
      <c r="C6" s="26">
        <v>7</v>
      </c>
      <c r="D6" s="26">
        <v>6</v>
      </c>
      <c r="E6" s="27">
        <v>0.8571428571428571</v>
      </c>
      <c r="F6" s="26">
        <v>6</v>
      </c>
      <c r="G6" s="27">
        <v>0.8571428571428571</v>
      </c>
      <c r="H6" s="28">
        <v>4</v>
      </c>
    </row>
    <row r="7" spans="1:8" x14ac:dyDescent="0.25">
      <c r="A7" s="171"/>
      <c r="B7" s="7" t="s">
        <v>95</v>
      </c>
      <c r="C7" s="26">
        <v>4</v>
      </c>
      <c r="D7" s="26">
        <v>4</v>
      </c>
      <c r="E7" s="27">
        <v>1</v>
      </c>
      <c r="F7" s="26">
        <v>4</v>
      </c>
      <c r="G7" s="27">
        <v>1</v>
      </c>
      <c r="H7" s="28">
        <v>4</v>
      </c>
    </row>
    <row r="8" spans="1:8" s="71" customFormat="1" x14ac:dyDescent="0.25">
      <c r="A8" s="172"/>
      <c r="B8" s="53" t="s">
        <v>27</v>
      </c>
      <c r="C8" s="92">
        <f>IFERROR(SUM(C3:C7), "--")</f>
        <v>14</v>
      </c>
      <c r="D8" s="92">
        <f>IFERROR(SUM(D3:D7), "--")</f>
        <v>12</v>
      </c>
      <c r="E8" s="97">
        <f>IFERROR(D8/C8, "--")</f>
        <v>0.8571428571428571</v>
      </c>
      <c r="F8" s="92">
        <f>IFERROR(SUM(F3:F7), "--")</f>
        <v>12</v>
      </c>
      <c r="G8" s="97">
        <f>IFERROR(F8/C8, "--")</f>
        <v>0.8571428571428571</v>
      </c>
      <c r="H8" s="93" t="s">
        <v>29</v>
      </c>
    </row>
    <row r="9" spans="1:8" x14ac:dyDescent="0.25">
      <c r="A9" s="167" t="s">
        <v>50</v>
      </c>
      <c r="B9" s="86" t="s">
        <v>91</v>
      </c>
      <c r="C9" s="37">
        <v>313</v>
      </c>
      <c r="D9" s="37">
        <v>240</v>
      </c>
      <c r="E9" s="91">
        <v>0.76677316293929709</v>
      </c>
      <c r="F9" s="37">
        <v>211</v>
      </c>
      <c r="G9" s="91">
        <v>0.67412140575079871</v>
      </c>
      <c r="H9" s="90">
        <v>3.1147058823529417</v>
      </c>
    </row>
    <row r="10" spans="1:8" x14ac:dyDescent="0.25">
      <c r="A10" s="168"/>
      <c r="B10" s="86" t="s">
        <v>92</v>
      </c>
      <c r="C10" s="37">
        <v>329</v>
      </c>
      <c r="D10" s="37">
        <v>227</v>
      </c>
      <c r="E10" s="91">
        <v>0.6899696048632219</v>
      </c>
      <c r="F10" s="37">
        <v>197</v>
      </c>
      <c r="G10" s="91">
        <v>0.59878419452887544</v>
      </c>
      <c r="H10" s="90">
        <v>2.9486607142857144</v>
      </c>
    </row>
    <row r="11" spans="1:8" x14ac:dyDescent="0.25">
      <c r="A11" s="168"/>
      <c r="B11" s="86" t="s">
        <v>93</v>
      </c>
      <c r="C11" s="37">
        <v>400</v>
      </c>
      <c r="D11" s="37">
        <v>320</v>
      </c>
      <c r="E11" s="91">
        <v>0.8</v>
      </c>
      <c r="F11" s="37">
        <v>263</v>
      </c>
      <c r="G11" s="91">
        <v>0.65749999999999997</v>
      </c>
      <c r="H11" s="90">
        <v>3.0167721518987345</v>
      </c>
    </row>
    <row r="12" spans="1:8" x14ac:dyDescent="0.25">
      <c r="A12" s="168"/>
      <c r="B12" s="86" t="s">
        <v>94</v>
      </c>
      <c r="C12" s="37">
        <v>476</v>
      </c>
      <c r="D12" s="37">
        <v>390</v>
      </c>
      <c r="E12" s="91">
        <v>0.81932773109243695</v>
      </c>
      <c r="F12" s="37">
        <v>329</v>
      </c>
      <c r="G12" s="91">
        <v>0.69117647058823528</v>
      </c>
      <c r="H12" s="90">
        <v>2.9848329048843185</v>
      </c>
    </row>
    <row r="13" spans="1:8" x14ac:dyDescent="0.25">
      <c r="A13" s="168"/>
      <c r="B13" s="86" t="s">
        <v>95</v>
      </c>
      <c r="C13" s="37">
        <v>369</v>
      </c>
      <c r="D13" s="37">
        <v>297</v>
      </c>
      <c r="E13" s="91">
        <v>0.80487804878048785</v>
      </c>
      <c r="F13" s="37">
        <v>255</v>
      </c>
      <c r="G13" s="91">
        <v>0.69105691056910568</v>
      </c>
      <c r="H13" s="90">
        <v>3.0637288135593224</v>
      </c>
    </row>
    <row r="14" spans="1:8" s="71" customFormat="1" x14ac:dyDescent="0.25">
      <c r="A14" s="169"/>
      <c r="B14" s="94" t="s">
        <v>27</v>
      </c>
      <c r="C14" s="98">
        <f>IFERROR(SUM(C9:C13), "--")</f>
        <v>1887</v>
      </c>
      <c r="D14" s="98">
        <f>IFERROR(SUM(D9:D13), "--")</f>
        <v>1474</v>
      </c>
      <c r="E14" s="99">
        <f>IFERROR(D14/C14, "--")</f>
        <v>0.78113407525172229</v>
      </c>
      <c r="F14" s="98">
        <f>IFERROR(SUM(F9:F13), "--")</f>
        <v>1255</v>
      </c>
      <c r="G14" s="99">
        <f>IFERROR(F14/C14, "--")</f>
        <v>0.66507684154742974</v>
      </c>
      <c r="H14" s="95" t="s">
        <v>29</v>
      </c>
    </row>
    <row r="15" spans="1:8" ht="15" customHeight="1" x14ac:dyDescent="0.25">
      <c r="A15" s="166" t="s">
        <v>49</v>
      </c>
      <c r="B15" s="7" t="s">
        <v>91</v>
      </c>
      <c r="C15" s="29">
        <v>269</v>
      </c>
      <c r="D15" s="29">
        <v>205</v>
      </c>
      <c r="E15" s="30">
        <v>0.76208178438661711</v>
      </c>
      <c r="F15" s="29">
        <v>161</v>
      </c>
      <c r="G15" s="30">
        <v>0.5985130111524164</v>
      </c>
      <c r="H15" s="31">
        <v>2.7019704433497536</v>
      </c>
    </row>
    <row r="16" spans="1:8" x14ac:dyDescent="0.25">
      <c r="A16" s="166"/>
      <c r="B16" s="7" t="s">
        <v>92</v>
      </c>
      <c r="C16" s="29">
        <v>238</v>
      </c>
      <c r="D16" s="29">
        <v>182</v>
      </c>
      <c r="E16" s="30">
        <v>0.76470588235294112</v>
      </c>
      <c r="F16" s="29">
        <v>144</v>
      </c>
      <c r="G16" s="30">
        <v>0.60504201680672265</v>
      </c>
      <c r="H16" s="31">
        <v>2.9701754385964914</v>
      </c>
    </row>
    <row r="17" spans="1:8" x14ac:dyDescent="0.25">
      <c r="A17" s="166"/>
      <c r="B17" s="7" t="s">
        <v>93</v>
      </c>
      <c r="C17" s="29">
        <v>205</v>
      </c>
      <c r="D17" s="29">
        <v>184</v>
      </c>
      <c r="E17" s="30">
        <v>0.89756097560975612</v>
      </c>
      <c r="F17" s="29">
        <v>144</v>
      </c>
      <c r="G17" s="30">
        <v>0.70243902439024386</v>
      </c>
      <c r="H17" s="31">
        <v>2.7577777777777777</v>
      </c>
    </row>
    <row r="18" spans="1:8" x14ac:dyDescent="0.25">
      <c r="A18" s="166"/>
      <c r="B18" s="7" t="s">
        <v>94</v>
      </c>
      <c r="C18" s="29">
        <v>125</v>
      </c>
      <c r="D18" s="29">
        <v>105</v>
      </c>
      <c r="E18" s="30">
        <v>0.84</v>
      </c>
      <c r="F18" s="29">
        <v>90</v>
      </c>
      <c r="G18" s="30">
        <v>0.72</v>
      </c>
      <c r="H18" s="31">
        <v>3.3810526315789482</v>
      </c>
    </row>
    <row r="19" spans="1:8" x14ac:dyDescent="0.25">
      <c r="A19" s="166"/>
      <c r="B19" s="7" t="s">
        <v>95</v>
      </c>
      <c r="C19" s="29">
        <v>130</v>
      </c>
      <c r="D19" s="29">
        <v>102</v>
      </c>
      <c r="E19" s="30">
        <v>0.7846153846153846</v>
      </c>
      <c r="F19" s="29">
        <v>86</v>
      </c>
      <c r="G19" s="30">
        <v>0.66153846153846152</v>
      </c>
      <c r="H19" s="31">
        <v>3.1278350515463917</v>
      </c>
    </row>
    <row r="20" spans="1:8" s="71" customFormat="1" x14ac:dyDescent="0.25">
      <c r="A20" s="166"/>
      <c r="B20" s="53" t="s">
        <v>27</v>
      </c>
      <c r="C20" s="92">
        <f>IFERROR(SUM(C15:C19), "--")</f>
        <v>967</v>
      </c>
      <c r="D20" s="92">
        <f>IFERROR(SUM(D15:D19), "--")</f>
        <v>778</v>
      </c>
      <c r="E20" s="68">
        <f>IFERROR(D20/C20, "--")</f>
        <v>0.80455015511892447</v>
      </c>
      <c r="F20" s="92">
        <f>IFERROR(SUM(F15:F19), "--")</f>
        <v>625</v>
      </c>
      <c r="G20" s="68">
        <f>IFERROR(F20/C20, "--")</f>
        <v>0.64632885211995861</v>
      </c>
      <c r="H20" s="96" t="s">
        <v>29</v>
      </c>
    </row>
  </sheetData>
  <mergeCells count="4">
    <mergeCell ref="A1:H1"/>
    <mergeCell ref="A15:A20"/>
    <mergeCell ref="A9:A14"/>
    <mergeCell ref="A3:A8"/>
  </mergeCells>
  <hyperlinks>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 ref="A3:A7" location="Definitions!A11" display="On-Campus"/>
    <hyperlink ref="A9:A13" location="Definitions!A12" display="100% Online"/>
    <hyperlink ref="A15:A19" location="Definitions!A13" display="Less Than 50% Online"/>
  </hyperlinks>
  <printOptions horizontalCentered="1"/>
  <pageMargins left="0.7" right="0.7" top="0.75" bottom="0.75" header="0.3" footer="0.3"/>
  <pageSetup fitToWidth="2" fitToHeight="0" orientation="landscape" r:id="rId1"/>
  <headerFooter>
    <oddHeader>&amp;CCuyamaca College Program Review 2019-2020</oddHeader>
    <oddFooter>&amp;CInstitutional Effectiveness, Success, and Equity Office (August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T57"/>
  <sheetViews>
    <sheetView zoomScaleNormal="100" zoomScalePageLayoutView="40" workbookViewId="0">
      <pane xSplit="2" ySplit="3" topLeftCell="C4" activePane="bottomRight" state="frozen"/>
      <selection pane="topRight" activeCell="C1" sqref="C1"/>
      <selection pane="bottomLeft" activeCell="A4" sqref="A4"/>
      <selection pane="bottomRight" sqref="A1:B1"/>
    </sheetView>
  </sheetViews>
  <sheetFormatPr defaultRowHeight="15" x14ac:dyDescent="0.25"/>
  <cols>
    <col min="1" max="1" width="20" style="38" customWidth="1"/>
    <col min="2" max="4" width="14.7109375" style="39" customWidth="1"/>
    <col min="5" max="5" width="14.7109375" style="40" customWidth="1"/>
    <col min="6" max="6" width="14.7109375" style="39" customWidth="1"/>
    <col min="7" max="7" width="14.7109375" style="40" customWidth="1"/>
    <col min="8" max="8" width="14.7109375" style="41" customWidth="1"/>
    <col min="9" max="20" width="14.7109375" customWidth="1"/>
  </cols>
  <sheetData>
    <row r="1" spans="1:20" s="3" customFormat="1" ht="30" customHeight="1" x14ac:dyDescent="0.25">
      <c r="A1" s="187"/>
      <c r="B1" s="187"/>
      <c r="C1" s="187" t="s">
        <v>102</v>
      </c>
      <c r="D1" s="187"/>
      <c r="E1" s="187"/>
      <c r="F1" s="187"/>
      <c r="G1" s="187"/>
      <c r="H1" s="187"/>
      <c r="I1" s="164" t="s">
        <v>102</v>
      </c>
      <c r="J1" s="164"/>
      <c r="K1" s="164"/>
      <c r="L1" s="164"/>
      <c r="M1" s="164"/>
      <c r="N1" s="164"/>
      <c r="O1" s="164" t="s">
        <v>102</v>
      </c>
      <c r="P1" s="164"/>
      <c r="Q1" s="164"/>
      <c r="R1" s="164"/>
      <c r="S1" s="164"/>
      <c r="T1" s="164"/>
    </row>
    <row r="2" spans="1:20" ht="21" x14ac:dyDescent="0.25">
      <c r="A2" s="179" t="s">
        <v>35</v>
      </c>
      <c r="B2" s="185" t="s">
        <v>1</v>
      </c>
      <c r="C2" s="182" t="s">
        <v>42</v>
      </c>
      <c r="D2" s="183"/>
      <c r="E2" s="183"/>
      <c r="F2" s="183"/>
      <c r="G2" s="183"/>
      <c r="H2" s="184"/>
      <c r="I2" s="181" t="s">
        <v>50</v>
      </c>
      <c r="J2" s="181"/>
      <c r="K2" s="181"/>
      <c r="L2" s="181"/>
      <c r="M2" s="181"/>
      <c r="N2" s="181"/>
      <c r="O2" s="181" t="s">
        <v>49</v>
      </c>
      <c r="P2" s="181"/>
      <c r="Q2" s="181"/>
      <c r="R2" s="181"/>
      <c r="S2" s="181"/>
      <c r="T2" s="181"/>
    </row>
    <row r="3" spans="1:20" x14ac:dyDescent="0.25">
      <c r="A3" s="180"/>
      <c r="B3" s="186"/>
      <c r="C3" s="64" t="s">
        <v>46</v>
      </c>
      <c r="D3" s="64" t="s">
        <v>47</v>
      </c>
      <c r="E3" s="22" t="s">
        <v>44</v>
      </c>
      <c r="F3" s="22" t="s">
        <v>48</v>
      </c>
      <c r="G3" s="22" t="s">
        <v>0</v>
      </c>
      <c r="H3" s="22" t="s">
        <v>45</v>
      </c>
      <c r="I3" s="64" t="s">
        <v>46</v>
      </c>
      <c r="J3" s="64" t="s">
        <v>47</v>
      </c>
      <c r="K3" s="64" t="s">
        <v>44</v>
      </c>
      <c r="L3" s="64" t="s">
        <v>48</v>
      </c>
      <c r="M3" s="64" t="s">
        <v>0</v>
      </c>
      <c r="N3" s="64" t="s">
        <v>45</v>
      </c>
      <c r="O3" s="64" t="s">
        <v>46</v>
      </c>
      <c r="P3" s="64" t="s">
        <v>47</v>
      </c>
      <c r="Q3" s="64" t="s">
        <v>44</v>
      </c>
      <c r="R3" s="64" t="s">
        <v>48</v>
      </c>
      <c r="S3" s="64" t="s">
        <v>0</v>
      </c>
      <c r="T3" s="64" t="s">
        <v>45</v>
      </c>
    </row>
    <row r="4" spans="1:20" ht="15" customHeight="1" x14ac:dyDescent="0.25">
      <c r="A4" s="173" t="s">
        <v>36</v>
      </c>
      <c r="B4" s="7" t="s">
        <v>91</v>
      </c>
      <c r="C4" s="119" t="s">
        <v>29</v>
      </c>
      <c r="D4" s="120" t="s">
        <v>29</v>
      </c>
      <c r="E4" s="30" t="s">
        <v>29</v>
      </c>
      <c r="F4" s="120" t="s">
        <v>29</v>
      </c>
      <c r="G4" s="30" t="s">
        <v>29</v>
      </c>
      <c r="H4" s="121" t="s">
        <v>29</v>
      </c>
      <c r="I4" s="78">
        <v>16</v>
      </c>
      <c r="J4" s="32">
        <v>14</v>
      </c>
      <c r="K4" s="27">
        <v>0.875</v>
      </c>
      <c r="L4" s="32">
        <v>12</v>
      </c>
      <c r="M4" s="27">
        <v>0.75</v>
      </c>
      <c r="N4" s="33">
        <v>2.592857142857143</v>
      </c>
      <c r="O4" s="78">
        <v>20</v>
      </c>
      <c r="P4" s="32">
        <v>14</v>
      </c>
      <c r="Q4" s="27">
        <v>0.7</v>
      </c>
      <c r="R4" s="32">
        <v>8</v>
      </c>
      <c r="S4" s="27">
        <v>0.4</v>
      </c>
      <c r="T4" s="33">
        <v>1.3384615384615384</v>
      </c>
    </row>
    <row r="5" spans="1:20" x14ac:dyDescent="0.25">
      <c r="A5" s="174"/>
      <c r="B5" s="7" t="s">
        <v>92</v>
      </c>
      <c r="C5" s="119" t="s">
        <v>29</v>
      </c>
      <c r="D5" s="120" t="s">
        <v>29</v>
      </c>
      <c r="E5" s="30" t="s">
        <v>29</v>
      </c>
      <c r="F5" s="120" t="s">
        <v>29</v>
      </c>
      <c r="G5" s="30" t="s">
        <v>29</v>
      </c>
      <c r="H5" s="121" t="s">
        <v>29</v>
      </c>
      <c r="I5" s="78">
        <v>16</v>
      </c>
      <c r="J5" s="32">
        <v>11</v>
      </c>
      <c r="K5" s="27">
        <v>0.6875</v>
      </c>
      <c r="L5" s="32">
        <v>8</v>
      </c>
      <c r="M5" s="27">
        <v>0.5</v>
      </c>
      <c r="N5" s="33">
        <v>2.3000000000000003</v>
      </c>
      <c r="O5" s="78">
        <v>13</v>
      </c>
      <c r="P5" s="32">
        <v>10</v>
      </c>
      <c r="Q5" s="27">
        <v>0.76923076923076927</v>
      </c>
      <c r="R5" s="32">
        <v>7</v>
      </c>
      <c r="S5" s="27">
        <v>0.53846153846153844</v>
      </c>
      <c r="T5" s="33">
        <v>2.1</v>
      </c>
    </row>
    <row r="6" spans="1:20" x14ac:dyDescent="0.25">
      <c r="A6" s="174"/>
      <c r="B6" s="7" t="s">
        <v>93</v>
      </c>
      <c r="C6" s="119" t="s">
        <v>29</v>
      </c>
      <c r="D6" s="120" t="s">
        <v>29</v>
      </c>
      <c r="E6" s="30" t="s">
        <v>29</v>
      </c>
      <c r="F6" s="120" t="s">
        <v>29</v>
      </c>
      <c r="G6" s="30" t="s">
        <v>29</v>
      </c>
      <c r="H6" s="121" t="s">
        <v>29</v>
      </c>
      <c r="I6" s="78">
        <v>29</v>
      </c>
      <c r="J6" s="32">
        <v>23</v>
      </c>
      <c r="K6" s="27">
        <v>0.7931034482758621</v>
      </c>
      <c r="L6" s="32">
        <v>16</v>
      </c>
      <c r="M6" s="27">
        <v>0.55172413793103448</v>
      </c>
      <c r="N6" s="33">
        <v>2.4478260869565216</v>
      </c>
      <c r="O6" s="78">
        <v>12</v>
      </c>
      <c r="P6" s="32">
        <v>12</v>
      </c>
      <c r="Q6" s="27">
        <v>1</v>
      </c>
      <c r="R6" s="32">
        <v>7</v>
      </c>
      <c r="S6" s="27">
        <v>0.58333333333333337</v>
      </c>
      <c r="T6" s="33">
        <v>1.9166666666666667</v>
      </c>
    </row>
    <row r="7" spans="1:20" x14ac:dyDescent="0.25">
      <c r="A7" s="174"/>
      <c r="B7" s="7" t="s">
        <v>94</v>
      </c>
      <c r="C7" s="78">
        <v>1</v>
      </c>
      <c r="D7" s="32">
        <v>1</v>
      </c>
      <c r="E7" s="27">
        <v>1</v>
      </c>
      <c r="F7" s="32">
        <v>1</v>
      </c>
      <c r="G7" s="27">
        <v>1</v>
      </c>
      <c r="H7" s="33">
        <v>4</v>
      </c>
      <c r="I7" s="78">
        <v>26</v>
      </c>
      <c r="J7" s="32">
        <v>19</v>
      </c>
      <c r="K7" s="27">
        <v>0.73076923076923073</v>
      </c>
      <c r="L7" s="32">
        <v>10</v>
      </c>
      <c r="M7" s="27">
        <v>0.38461538461538464</v>
      </c>
      <c r="N7" s="33">
        <v>1.631578947368421</v>
      </c>
      <c r="O7" s="78">
        <v>3</v>
      </c>
      <c r="P7" s="32">
        <v>2</v>
      </c>
      <c r="Q7" s="27">
        <v>0.66666666666666663</v>
      </c>
      <c r="R7" s="32">
        <v>0</v>
      </c>
      <c r="S7" s="27">
        <v>0</v>
      </c>
      <c r="T7" s="33">
        <v>0</v>
      </c>
    </row>
    <row r="8" spans="1:20" x14ac:dyDescent="0.25">
      <c r="A8" s="174"/>
      <c r="B8" s="7" t="s">
        <v>95</v>
      </c>
      <c r="C8" s="119" t="s">
        <v>29</v>
      </c>
      <c r="D8" s="120" t="s">
        <v>29</v>
      </c>
      <c r="E8" s="30" t="s">
        <v>29</v>
      </c>
      <c r="F8" s="120" t="s">
        <v>29</v>
      </c>
      <c r="G8" s="30" t="s">
        <v>29</v>
      </c>
      <c r="H8" s="121" t="s">
        <v>29</v>
      </c>
      <c r="I8" s="78">
        <v>20</v>
      </c>
      <c r="J8" s="32">
        <v>16</v>
      </c>
      <c r="K8" s="27">
        <v>0.8</v>
      </c>
      <c r="L8" s="32">
        <v>13</v>
      </c>
      <c r="M8" s="27">
        <v>0.65</v>
      </c>
      <c r="N8" s="33">
        <v>3.0625</v>
      </c>
      <c r="O8" s="78">
        <v>5</v>
      </c>
      <c r="P8" s="32">
        <v>4</v>
      </c>
      <c r="Q8" s="27">
        <v>0.8</v>
      </c>
      <c r="R8" s="32">
        <v>2</v>
      </c>
      <c r="S8" s="27">
        <v>0.4</v>
      </c>
      <c r="T8" s="33">
        <v>1.575</v>
      </c>
    </row>
    <row r="9" spans="1:20" s="71" customFormat="1" x14ac:dyDescent="0.25">
      <c r="A9" s="175"/>
      <c r="B9" s="53" t="s">
        <v>27</v>
      </c>
      <c r="C9" s="79">
        <f>IFERROR(SUM(C4:C8), "--")</f>
        <v>1</v>
      </c>
      <c r="D9" s="67">
        <f>IFERROR(SUM(D4:D8), "--")</f>
        <v>1</v>
      </c>
      <c r="E9" s="68">
        <f>IFERROR(D9/C9, "--")</f>
        <v>1</v>
      </c>
      <c r="F9" s="67">
        <f>IFERROR(SUM(F4:F8), "--")</f>
        <v>1</v>
      </c>
      <c r="G9" s="68">
        <f>IFERROR(F9/C9, "--")</f>
        <v>1</v>
      </c>
      <c r="H9" s="69" t="s">
        <v>29</v>
      </c>
      <c r="I9" s="79">
        <f>IFERROR(SUM(I4:I8), "--")</f>
        <v>107</v>
      </c>
      <c r="J9" s="67">
        <f>IFERROR(SUM(J4:J8), "--")</f>
        <v>83</v>
      </c>
      <c r="K9" s="68">
        <f>IFERROR(J9/I9, "--")</f>
        <v>0.77570093457943923</v>
      </c>
      <c r="L9" s="67">
        <f>IFERROR(SUM(L4:L8), "--")</f>
        <v>59</v>
      </c>
      <c r="M9" s="68">
        <f>IFERROR(L9/I9, "--")</f>
        <v>0.55140186915887845</v>
      </c>
      <c r="N9" s="69" t="s">
        <v>29</v>
      </c>
      <c r="O9" s="79">
        <f>IFERROR(SUM(O4:O8), "--")</f>
        <v>53</v>
      </c>
      <c r="P9" s="67">
        <f>IFERROR(SUM(P4:P8), "--")</f>
        <v>42</v>
      </c>
      <c r="Q9" s="68">
        <f>IFERROR(P9/O9, "--")</f>
        <v>0.79245283018867929</v>
      </c>
      <c r="R9" s="67">
        <f>IFERROR(SUM(R4:R8), "--")</f>
        <v>24</v>
      </c>
      <c r="S9" s="68">
        <f>IFERROR(R9/O9, "--")</f>
        <v>0.45283018867924529</v>
      </c>
      <c r="T9" s="69" t="s">
        <v>29</v>
      </c>
    </row>
    <row r="10" spans="1:20" ht="15" customHeight="1" x14ac:dyDescent="0.25">
      <c r="A10" s="154" t="s">
        <v>37</v>
      </c>
      <c r="B10" s="34" t="s">
        <v>91</v>
      </c>
      <c r="C10" s="83" t="s">
        <v>29</v>
      </c>
      <c r="D10" s="37" t="s">
        <v>29</v>
      </c>
      <c r="E10" s="91" t="s">
        <v>29</v>
      </c>
      <c r="F10" s="37" t="s">
        <v>29</v>
      </c>
      <c r="G10" s="91" t="s">
        <v>29</v>
      </c>
      <c r="H10" s="90" t="s">
        <v>29</v>
      </c>
      <c r="I10" s="83" t="s">
        <v>29</v>
      </c>
      <c r="J10" s="37" t="s">
        <v>29</v>
      </c>
      <c r="K10" s="91" t="s">
        <v>29</v>
      </c>
      <c r="L10" s="37" t="s">
        <v>29</v>
      </c>
      <c r="M10" s="91" t="s">
        <v>29</v>
      </c>
      <c r="N10" s="90" t="s">
        <v>29</v>
      </c>
      <c r="O10" s="83" t="s">
        <v>29</v>
      </c>
      <c r="P10" s="37" t="s">
        <v>29</v>
      </c>
      <c r="Q10" s="91" t="s">
        <v>29</v>
      </c>
      <c r="R10" s="37" t="s">
        <v>29</v>
      </c>
      <c r="S10" s="91" t="s">
        <v>29</v>
      </c>
      <c r="T10" s="90" t="s">
        <v>29</v>
      </c>
    </row>
    <row r="11" spans="1:20" x14ac:dyDescent="0.25">
      <c r="A11" s="155"/>
      <c r="B11" s="34" t="s">
        <v>92</v>
      </c>
      <c r="C11" s="83" t="s">
        <v>29</v>
      </c>
      <c r="D11" s="37" t="s">
        <v>29</v>
      </c>
      <c r="E11" s="91" t="s">
        <v>29</v>
      </c>
      <c r="F11" s="37" t="s">
        <v>29</v>
      </c>
      <c r="G11" s="91" t="s">
        <v>29</v>
      </c>
      <c r="H11" s="90" t="s">
        <v>29</v>
      </c>
      <c r="I11" s="80">
        <v>5</v>
      </c>
      <c r="J11" s="35">
        <v>2</v>
      </c>
      <c r="K11" s="58">
        <v>0.4</v>
      </c>
      <c r="L11" s="35">
        <v>2</v>
      </c>
      <c r="M11" s="58">
        <v>0.4</v>
      </c>
      <c r="N11" s="36">
        <v>3.85</v>
      </c>
      <c r="O11" s="80">
        <v>3</v>
      </c>
      <c r="P11" s="35">
        <v>1</v>
      </c>
      <c r="Q11" s="58">
        <v>0.33333333333333331</v>
      </c>
      <c r="R11" s="35">
        <v>0</v>
      </c>
      <c r="S11" s="58">
        <v>0</v>
      </c>
      <c r="T11" s="36">
        <v>0</v>
      </c>
    </row>
    <row r="12" spans="1:20" x14ac:dyDescent="0.25">
      <c r="A12" s="155"/>
      <c r="B12" s="34" t="s">
        <v>93</v>
      </c>
      <c r="C12" s="83" t="s">
        <v>29</v>
      </c>
      <c r="D12" s="37" t="s">
        <v>29</v>
      </c>
      <c r="E12" s="91" t="s">
        <v>29</v>
      </c>
      <c r="F12" s="37" t="s">
        <v>29</v>
      </c>
      <c r="G12" s="91" t="s">
        <v>29</v>
      </c>
      <c r="H12" s="90" t="s">
        <v>29</v>
      </c>
      <c r="I12" s="80">
        <v>4</v>
      </c>
      <c r="J12" s="35">
        <v>3</v>
      </c>
      <c r="K12" s="58">
        <v>0.75</v>
      </c>
      <c r="L12" s="35">
        <v>3</v>
      </c>
      <c r="M12" s="58">
        <v>0.75</v>
      </c>
      <c r="N12" s="36">
        <v>4</v>
      </c>
      <c r="O12" s="80">
        <v>1</v>
      </c>
      <c r="P12" s="35">
        <v>1</v>
      </c>
      <c r="Q12" s="58">
        <v>1</v>
      </c>
      <c r="R12" s="35">
        <v>1</v>
      </c>
      <c r="S12" s="58">
        <v>1</v>
      </c>
      <c r="T12" s="36">
        <v>2</v>
      </c>
    </row>
    <row r="13" spans="1:20" x14ac:dyDescent="0.25">
      <c r="A13" s="155"/>
      <c r="B13" s="34" t="s">
        <v>94</v>
      </c>
      <c r="C13" s="80">
        <v>1</v>
      </c>
      <c r="D13" s="35">
        <v>1</v>
      </c>
      <c r="E13" s="58">
        <v>1</v>
      </c>
      <c r="F13" s="35">
        <v>1</v>
      </c>
      <c r="G13" s="58">
        <v>1</v>
      </c>
      <c r="H13" s="36">
        <v>4</v>
      </c>
      <c r="I13" s="80">
        <v>2</v>
      </c>
      <c r="J13" s="35">
        <v>2</v>
      </c>
      <c r="K13" s="58">
        <v>1</v>
      </c>
      <c r="L13" s="35">
        <v>2</v>
      </c>
      <c r="M13" s="58">
        <v>1</v>
      </c>
      <c r="N13" s="36">
        <v>2.5</v>
      </c>
      <c r="O13" s="83" t="s">
        <v>29</v>
      </c>
      <c r="P13" s="37" t="s">
        <v>29</v>
      </c>
      <c r="Q13" s="91" t="s">
        <v>29</v>
      </c>
      <c r="R13" s="37" t="s">
        <v>29</v>
      </c>
      <c r="S13" s="91" t="s">
        <v>29</v>
      </c>
      <c r="T13" s="90" t="s">
        <v>29</v>
      </c>
    </row>
    <row r="14" spans="1:20" x14ac:dyDescent="0.25">
      <c r="A14" s="155"/>
      <c r="B14" s="34" t="s">
        <v>95</v>
      </c>
      <c r="C14" s="83" t="s">
        <v>29</v>
      </c>
      <c r="D14" s="37" t="s">
        <v>29</v>
      </c>
      <c r="E14" s="91" t="s">
        <v>29</v>
      </c>
      <c r="F14" s="37" t="s">
        <v>29</v>
      </c>
      <c r="G14" s="91" t="s">
        <v>29</v>
      </c>
      <c r="H14" s="90" t="s">
        <v>29</v>
      </c>
      <c r="I14" s="80">
        <v>1</v>
      </c>
      <c r="J14" s="35">
        <v>1</v>
      </c>
      <c r="K14" s="58">
        <v>1</v>
      </c>
      <c r="L14" s="35">
        <v>0</v>
      </c>
      <c r="M14" s="58">
        <v>0</v>
      </c>
      <c r="N14" s="36">
        <v>0</v>
      </c>
      <c r="O14" s="83" t="s">
        <v>29</v>
      </c>
      <c r="P14" s="37" t="s">
        <v>29</v>
      </c>
      <c r="Q14" s="91" t="s">
        <v>29</v>
      </c>
      <c r="R14" s="37" t="s">
        <v>29</v>
      </c>
      <c r="S14" s="91" t="s">
        <v>29</v>
      </c>
      <c r="T14" s="90" t="s">
        <v>29</v>
      </c>
    </row>
    <row r="15" spans="1:20" s="71" customFormat="1" x14ac:dyDescent="0.25">
      <c r="A15" s="156"/>
      <c r="B15" s="72" t="s">
        <v>27</v>
      </c>
      <c r="C15" s="81">
        <f>IFERROR(SUM(C10:C14), "--")</f>
        <v>1</v>
      </c>
      <c r="D15" s="73">
        <f>IFERROR(SUM(D10:D14), "--")</f>
        <v>1</v>
      </c>
      <c r="E15" s="74">
        <f>IFERROR(D15/C15, "--")</f>
        <v>1</v>
      </c>
      <c r="F15" s="73">
        <f>IFERROR(SUM(F10:F14), "--")</f>
        <v>1</v>
      </c>
      <c r="G15" s="74">
        <f>IFERROR(F15/C15, "--")</f>
        <v>1</v>
      </c>
      <c r="H15" s="75" t="s">
        <v>29</v>
      </c>
      <c r="I15" s="81">
        <f>IFERROR(SUM(I10:I14), "--")</f>
        <v>12</v>
      </c>
      <c r="J15" s="73">
        <f>IFERROR(SUM(J10:J14), "--")</f>
        <v>8</v>
      </c>
      <c r="K15" s="74">
        <f>IFERROR(J15/I15, "--")</f>
        <v>0.66666666666666663</v>
      </c>
      <c r="L15" s="73">
        <f>IFERROR(SUM(L10:L14), "--")</f>
        <v>7</v>
      </c>
      <c r="M15" s="74">
        <f>IFERROR(L15/I15, "--")</f>
        <v>0.58333333333333337</v>
      </c>
      <c r="N15" s="75" t="s">
        <v>29</v>
      </c>
      <c r="O15" s="81">
        <f>IFERROR(SUM(O10:O14), "--")</f>
        <v>4</v>
      </c>
      <c r="P15" s="73">
        <f>IFERROR(SUM(P10:P14), "--")</f>
        <v>2</v>
      </c>
      <c r="Q15" s="74">
        <f>IFERROR(P15/O15, "--")</f>
        <v>0.5</v>
      </c>
      <c r="R15" s="73">
        <f>IFERROR(SUM(R10:R14), "--")</f>
        <v>1</v>
      </c>
      <c r="S15" s="74">
        <f>IFERROR(R15/O15, "--")</f>
        <v>0.25</v>
      </c>
      <c r="T15" s="75" t="s">
        <v>29</v>
      </c>
    </row>
    <row r="16" spans="1:20" x14ac:dyDescent="0.25">
      <c r="A16" s="176" t="s">
        <v>13</v>
      </c>
      <c r="B16" s="7" t="s">
        <v>91</v>
      </c>
      <c r="C16" s="119" t="s">
        <v>29</v>
      </c>
      <c r="D16" s="120" t="s">
        <v>29</v>
      </c>
      <c r="E16" s="30" t="s">
        <v>29</v>
      </c>
      <c r="F16" s="120" t="s">
        <v>29</v>
      </c>
      <c r="G16" s="30" t="s">
        <v>29</v>
      </c>
      <c r="H16" s="121" t="s">
        <v>29</v>
      </c>
      <c r="I16" s="78">
        <v>15</v>
      </c>
      <c r="J16" s="32">
        <v>11</v>
      </c>
      <c r="K16" s="27">
        <v>0.73333333333333328</v>
      </c>
      <c r="L16" s="32">
        <v>10</v>
      </c>
      <c r="M16" s="27">
        <v>0.66666666666666663</v>
      </c>
      <c r="N16" s="33">
        <v>3.6363636363636362</v>
      </c>
      <c r="O16" s="78">
        <v>10</v>
      </c>
      <c r="P16" s="32">
        <v>9</v>
      </c>
      <c r="Q16" s="27">
        <v>0.9</v>
      </c>
      <c r="R16" s="32">
        <v>7</v>
      </c>
      <c r="S16" s="27">
        <v>0.7</v>
      </c>
      <c r="T16" s="33">
        <v>2.7777777777777777</v>
      </c>
    </row>
    <row r="17" spans="1:20" x14ac:dyDescent="0.25">
      <c r="A17" s="177"/>
      <c r="B17" s="7" t="s">
        <v>92</v>
      </c>
      <c r="C17" s="119" t="s">
        <v>29</v>
      </c>
      <c r="D17" s="120" t="s">
        <v>29</v>
      </c>
      <c r="E17" s="30" t="s">
        <v>29</v>
      </c>
      <c r="F17" s="120" t="s">
        <v>29</v>
      </c>
      <c r="G17" s="30" t="s">
        <v>29</v>
      </c>
      <c r="H17" s="121" t="s">
        <v>29</v>
      </c>
      <c r="I17" s="78">
        <v>18</v>
      </c>
      <c r="J17" s="32">
        <v>12</v>
      </c>
      <c r="K17" s="27">
        <v>0.66666666666666663</v>
      </c>
      <c r="L17" s="32">
        <v>12</v>
      </c>
      <c r="M17" s="27">
        <v>0.66666666666666663</v>
      </c>
      <c r="N17" s="33">
        <v>3.2454545454545456</v>
      </c>
      <c r="O17" s="78">
        <v>12</v>
      </c>
      <c r="P17" s="32">
        <v>11</v>
      </c>
      <c r="Q17" s="27">
        <v>0.91666666666666663</v>
      </c>
      <c r="R17" s="32">
        <v>11</v>
      </c>
      <c r="S17" s="27">
        <v>0.91666666666666663</v>
      </c>
      <c r="T17" s="33">
        <v>3.8181818181818183</v>
      </c>
    </row>
    <row r="18" spans="1:20" x14ac:dyDescent="0.25">
      <c r="A18" s="177"/>
      <c r="B18" s="7" t="s">
        <v>93</v>
      </c>
      <c r="C18" s="119" t="s">
        <v>29</v>
      </c>
      <c r="D18" s="120" t="s">
        <v>29</v>
      </c>
      <c r="E18" s="30" t="s">
        <v>29</v>
      </c>
      <c r="F18" s="120" t="s">
        <v>29</v>
      </c>
      <c r="G18" s="30" t="s">
        <v>29</v>
      </c>
      <c r="H18" s="121" t="s">
        <v>29</v>
      </c>
      <c r="I18" s="78">
        <v>15</v>
      </c>
      <c r="J18" s="32">
        <v>7</v>
      </c>
      <c r="K18" s="27">
        <v>0.46666666666666667</v>
      </c>
      <c r="L18" s="32">
        <v>4</v>
      </c>
      <c r="M18" s="27">
        <v>0.26666666666666666</v>
      </c>
      <c r="N18" s="33">
        <v>1.8333333333333333</v>
      </c>
      <c r="O18" s="78">
        <v>9</v>
      </c>
      <c r="P18" s="32">
        <v>9</v>
      </c>
      <c r="Q18" s="27">
        <v>1</v>
      </c>
      <c r="R18" s="32">
        <v>7</v>
      </c>
      <c r="S18" s="27">
        <v>0.77777777777777779</v>
      </c>
      <c r="T18" s="33">
        <v>2.9666666666666663</v>
      </c>
    </row>
    <row r="19" spans="1:20" x14ac:dyDescent="0.25">
      <c r="A19" s="177"/>
      <c r="B19" s="7" t="s">
        <v>94</v>
      </c>
      <c r="C19" s="78">
        <v>1</v>
      </c>
      <c r="D19" s="32">
        <v>0</v>
      </c>
      <c r="E19" s="27">
        <v>0</v>
      </c>
      <c r="F19" s="32">
        <v>0</v>
      </c>
      <c r="G19" s="27">
        <v>0</v>
      </c>
      <c r="H19" s="33" t="s">
        <v>29</v>
      </c>
      <c r="I19" s="78">
        <v>16</v>
      </c>
      <c r="J19" s="32">
        <v>16</v>
      </c>
      <c r="K19" s="27">
        <v>1</v>
      </c>
      <c r="L19" s="32">
        <v>13</v>
      </c>
      <c r="M19" s="27">
        <v>0.8125</v>
      </c>
      <c r="N19" s="33">
        <v>3.0062500000000001</v>
      </c>
      <c r="O19" s="78">
        <v>4</v>
      </c>
      <c r="P19" s="32">
        <v>3</v>
      </c>
      <c r="Q19" s="27">
        <v>0.75</v>
      </c>
      <c r="R19" s="32">
        <v>3</v>
      </c>
      <c r="S19" s="27">
        <v>0.75</v>
      </c>
      <c r="T19" s="33">
        <v>3.8000000000000003</v>
      </c>
    </row>
    <row r="20" spans="1:20" x14ac:dyDescent="0.25">
      <c r="A20" s="177"/>
      <c r="B20" s="7" t="s">
        <v>95</v>
      </c>
      <c r="C20" s="119" t="s">
        <v>29</v>
      </c>
      <c r="D20" s="120" t="s">
        <v>29</v>
      </c>
      <c r="E20" s="30" t="s">
        <v>29</v>
      </c>
      <c r="F20" s="120" t="s">
        <v>29</v>
      </c>
      <c r="G20" s="30" t="s">
        <v>29</v>
      </c>
      <c r="H20" s="121" t="s">
        <v>29</v>
      </c>
      <c r="I20" s="78">
        <v>14</v>
      </c>
      <c r="J20" s="32">
        <v>13</v>
      </c>
      <c r="K20" s="27">
        <v>0.9285714285714286</v>
      </c>
      <c r="L20" s="32">
        <v>10</v>
      </c>
      <c r="M20" s="27">
        <v>0.7142857142857143</v>
      </c>
      <c r="N20" s="33">
        <v>2.8</v>
      </c>
      <c r="O20" s="78">
        <v>3</v>
      </c>
      <c r="P20" s="32">
        <v>3</v>
      </c>
      <c r="Q20" s="27">
        <v>1</v>
      </c>
      <c r="R20" s="32">
        <v>2</v>
      </c>
      <c r="S20" s="27">
        <v>0.66666666666666663</v>
      </c>
      <c r="T20" s="33">
        <v>2.6666666666666665</v>
      </c>
    </row>
    <row r="21" spans="1:20" s="71" customFormat="1" x14ac:dyDescent="0.25">
      <c r="A21" s="178"/>
      <c r="B21" s="53" t="s">
        <v>27</v>
      </c>
      <c r="C21" s="79">
        <f>IFERROR(SUM(C16:C20), "--")</f>
        <v>1</v>
      </c>
      <c r="D21" s="67">
        <f>IFERROR(SUM(D16:D20), "--")</f>
        <v>0</v>
      </c>
      <c r="E21" s="68">
        <f>IFERROR(D21/C21, "--")</f>
        <v>0</v>
      </c>
      <c r="F21" s="67">
        <f>IFERROR(SUM(F16:F20), "--")</f>
        <v>0</v>
      </c>
      <c r="G21" s="68">
        <f>IFERROR(F21/C21, "--")</f>
        <v>0</v>
      </c>
      <c r="H21" s="70" t="s">
        <v>29</v>
      </c>
      <c r="I21" s="79">
        <f>IFERROR(SUM(I16:I20), "--")</f>
        <v>78</v>
      </c>
      <c r="J21" s="67">
        <f>IFERROR(SUM(J16:J20), "--")</f>
        <v>59</v>
      </c>
      <c r="K21" s="68">
        <f>IFERROR(J21/I21, "--")</f>
        <v>0.75641025641025639</v>
      </c>
      <c r="L21" s="67">
        <f>IFERROR(SUM(L16:L20), "--")</f>
        <v>49</v>
      </c>
      <c r="M21" s="68">
        <f>IFERROR(L21/I21, "--")</f>
        <v>0.62820512820512819</v>
      </c>
      <c r="N21" s="70" t="s">
        <v>29</v>
      </c>
      <c r="O21" s="79">
        <f>IFERROR(SUM(O16:O20), "--")</f>
        <v>38</v>
      </c>
      <c r="P21" s="67">
        <f>IFERROR(SUM(P16:P20), "--")</f>
        <v>35</v>
      </c>
      <c r="Q21" s="68">
        <f>IFERROR(P21/O21, "--")</f>
        <v>0.92105263157894735</v>
      </c>
      <c r="R21" s="67">
        <f>IFERROR(SUM(R16:R20), "--")</f>
        <v>30</v>
      </c>
      <c r="S21" s="68">
        <f>IFERROR(R21/O21, "--")</f>
        <v>0.78947368421052633</v>
      </c>
      <c r="T21" s="70" t="s">
        <v>29</v>
      </c>
    </row>
    <row r="22" spans="1:20" x14ac:dyDescent="0.25">
      <c r="A22" s="148" t="s">
        <v>14</v>
      </c>
      <c r="B22" s="34" t="s">
        <v>91</v>
      </c>
      <c r="C22" s="83" t="s">
        <v>29</v>
      </c>
      <c r="D22" s="37" t="s">
        <v>29</v>
      </c>
      <c r="E22" s="91" t="s">
        <v>29</v>
      </c>
      <c r="F22" s="37" t="s">
        <v>29</v>
      </c>
      <c r="G22" s="91" t="s">
        <v>29</v>
      </c>
      <c r="H22" s="90" t="s">
        <v>29</v>
      </c>
      <c r="I22" s="80">
        <v>16</v>
      </c>
      <c r="J22" s="35">
        <v>10</v>
      </c>
      <c r="K22" s="58">
        <v>0.625</v>
      </c>
      <c r="L22" s="35">
        <v>10</v>
      </c>
      <c r="M22" s="58">
        <v>0.625</v>
      </c>
      <c r="N22" s="36">
        <v>3.3700000000000006</v>
      </c>
      <c r="O22" s="80">
        <v>8</v>
      </c>
      <c r="P22" s="35">
        <v>4</v>
      </c>
      <c r="Q22" s="58">
        <v>0.5</v>
      </c>
      <c r="R22" s="35">
        <v>3</v>
      </c>
      <c r="S22" s="58">
        <v>0.375</v>
      </c>
      <c r="T22" s="36">
        <v>2.4249999999999998</v>
      </c>
    </row>
    <row r="23" spans="1:20" x14ac:dyDescent="0.25">
      <c r="A23" s="149"/>
      <c r="B23" s="34" t="s">
        <v>92</v>
      </c>
      <c r="C23" s="83" t="s">
        <v>29</v>
      </c>
      <c r="D23" s="37" t="s">
        <v>29</v>
      </c>
      <c r="E23" s="91" t="s">
        <v>29</v>
      </c>
      <c r="F23" s="37" t="s">
        <v>29</v>
      </c>
      <c r="G23" s="91" t="s">
        <v>29</v>
      </c>
      <c r="H23" s="90" t="s">
        <v>29</v>
      </c>
      <c r="I23" s="80">
        <v>9</v>
      </c>
      <c r="J23" s="35">
        <v>8</v>
      </c>
      <c r="K23" s="58">
        <v>0.88888888888888884</v>
      </c>
      <c r="L23" s="35">
        <v>8</v>
      </c>
      <c r="M23" s="58">
        <v>0.88888888888888884</v>
      </c>
      <c r="N23" s="36">
        <v>3.2124999999999999</v>
      </c>
      <c r="O23" s="80">
        <v>4</v>
      </c>
      <c r="P23" s="35">
        <v>1</v>
      </c>
      <c r="Q23" s="58">
        <v>0.25</v>
      </c>
      <c r="R23" s="35">
        <v>1</v>
      </c>
      <c r="S23" s="58">
        <v>0.25</v>
      </c>
      <c r="T23" s="36">
        <v>4</v>
      </c>
    </row>
    <row r="24" spans="1:20" x14ac:dyDescent="0.25">
      <c r="A24" s="149"/>
      <c r="B24" s="34" t="s">
        <v>93</v>
      </c>
      <c r="C24" s="83" t="s">
        <v>29</v>
      </c>
      <c r="D24" s="37" t="s">
        <v>29</v>
      </c>
      <c r="E24" s="91" t="s">
        <v>29</v>
      </c>
      <c r="F24" s="37" t="s">
        <v>29</v>
      </c>
      <c r="G24" s="91" t="s">
        <v>29</v>
      </c>
      <c r="H24" s="90" t="s">
        <v>29</v>
      </c>
      <c r="I24" s="80">
        <v>9</v>
      </c>
      <c r="J24" s="35">
        <v>7</v>
      </c>
      <c r="K24" s="58">
        <v>0.77777777777777779</v>
      </c>
      <c r="L24" s="35">
        <v>7</v>
      </c>
      <c r="M24" s="58">
        <v>0.77777777777777779</v>
      </c>
      <c r="N24" s="36">
        <v>3.1428571428571428</v>
      </c>
      <c r="O24" s="80">
        <v>10</v>
      </c>
      <c r="P24" s="35">
        <v>8</v>
      </c>
      <c r="Q24" s="58">
        <v>0.8</v>
      </c>
      <c r="R24" s="35">
        <v>8</v>
      </c>
      <c r="S24" s="58">
        <v>0.8</v>
      </c>
      <c r="T24" s="36">
        <v>3.75</v>
      </c>
    </row>
    <row r="25" spans="1:20" x14ac:dyDescent="0.25">
      <c r="A25" s="149"/>
      <c r="B25" s="34" t="s">
        <v>94</v>
      </c>
      <c r="C25" s="83" t="s">
        <v>29</v>
      </c>
      <c r="D25" s="37" t="s">
        <v>29</v>
      </c>
      <c r="E25" s="91" t="s">
        <v>29</v>
      </c>
      <c r="F25" s="37" t="s">
        <v>29</v>
      </c>
      <c r="G25" s="91" t="s">
        <v>29</v>
      </c>
      <c r="H25" s="90" t="s">
        <v>29</v>
      </c>
      <c r="I25" s="80">
        <v>22</v>
      </c>
      <c r="J25" s="35">
        <v>15</v>
      </c>
      <c r="K25" s="58">
        <v>0.68181818181818177</v>
      </c>
      <c r="L25" s="35">
        <v>11</v>
      </c>
      <c r="M25" s="58">
        <v>0.5</v>
      </c>
      <c r="N25" s="36">
        <v>2.7533333333333334</v>
      </c>
      <c r="O25" s="80">
        <v>3</v>
      </c>
      <c r="P25" s="35">
        <v>3</v>
      </c>
      <c r="Q25" s="58">
        <v>1</v>
      </c>
      <c r="R25" s="35">
        <v>2</v>
      </c>
      <c r="S25" s="58">
        <v>0.66666666666666663</v>
      </c>
      <c r="T25" s="36">
        <v>2.6666666666666665</v>
      </c>
    </row>
    <row r="26" spans="1:20" x14ac:dyDescent="0.25">
      <c r="A26" s="149"/>
      <c r="B26" s="34" t="s">
        <v>95</v>
      </c>
      <c r="C26" s="83" t="s">
        <v>29</v>
      </c>
      <c r="D26" s="37" t="s">
        <v>29</v>
      </c>
      <c r="E26" s="91" t="s">
        <v>29</v>
      </c>
      <c r="F26" s="37" t="s">
        <v>29</v>
      </c>
      <c r="G26" s="91" t="s">
        <v>29</v>
      </c>
      <c r="H26" s="90" t="s">
        <v>29</v>
      </c>
      <c r="I26" s="80">
        <v>9</v>
      </c>
      <c r="J26" s="35">
        <v>7</v>
      </c>
      <c r="K26" s="58">
        <v>0.77777777777777779</v>
      </c>
      <c r="L26" s="35">
        <v>6</v>
      </c>
      <c r="M26" s="58">
        <v>0.66666666666666663</v>
      </c>
      <c r="N26" s="36">
        <v>2.5714285714285716</v>
      </c>
      <c r="O26" s="80">
        <v>5</v>
      </c>
      <c r="P26" s="35">
        <v>4</v>
      </c>
      <c r="Q26" s="58">
        <v>0.8</v>
      </c>
      <c r="R26" s="35">
        <v>3</v>
      </c>
      <c r="S26" s="58">
        <v>0.6</v>
      </c>
      <c r="T26" s="36">
        <v>3.25</v>
      </c>
    </row>
    <row r="27" spans="1:20" s="71" customFormat="1" x14ac:dyDescent="0.25">
      <c r="A27" s="150"/>
      <c r="B27" s="72" t="s">
        <v>27</v>
      </c>
      <c r="C27" s="81">
        <f>IFERROR(SUM(C22:C26), "--")</f>
        <v>0</v>
      </c>
      <c r="D27" s="73">
        <f>IFERROR(SUM(D22:D26), "--")</f>
        <v>0</v>
      </c>
      <c r="E27" s="74" t="str">
        <f>IFERROR(D27/C27, "--")</f>
        <v>--</v>
      </c>
      <c r="F27" s="73">
        <f>IFERROR(SUM(F22:F26), "--")</f>
        <v>0</v>
      </c>
      <c r="G27" s="74" t="str">
        <f>IFERROR(F27/C27, "--")</f>
        <v>--</v>
      </c>
      <c r="H27" s="75" t="s">
        <v>29</v>
      </c>
      <c r="I27" s="81">
        <f>IFERROR(SUM(I22:I26), "--")</f>
        <v>65</v>
      </c>
      <c r="J27" s="73">
        <f>IFERROR(SUM(J22:J26), "--")</f>
        <v>47</v>
      </c>
      <c r="K27" s="74">
        <f>IFERROR(J27/I27, "--")</f>
        <v>0.72307692307692306</v>
      </c>
      <c r="L27" s="73">
        <f>IFERROR(SUM(L22:L26), "--")</f>
        <v>42</v>
      </c>
      <c r="M27" s="74">
        <f>IFERROR(L27/I27, "--")</f>
        <v>0.64615384615384619</v>
      </c>
      <c r="N27" s="75" t="s">
        <v>29</v>
      </c>
      <c r="O27" s="81">
        <f>IFERROR(SUM(O22:O26), "--")</f>
        <v>30</v>
      </c>
      <c r="P27" s="73">
        <f>IFERROR(SUM(P22:P26), "--")</f>
        <v>20</v>
      </c>
      <c r="Q27" s="74">
        <f>IFERROR(P27/O27, "--")</f>
        <v>0.66666666666666663</v>
      </c>
      <c r="R27" s="73">
        <f>IFERROR(SUM(R22:R26), "--")</f>
        <v>17</v>
      </c>
      <c r="S27" s="74">
        <f>IFERROR(R27/O27, "--")</f>
        <v>0.56666666666666665</v>
      </c>
      <c r="T27" s="75" t="s">
        <v>29</v>
      </c>
    </row>
    <row r="28" spans="1:20" x14ac:dyDescent="0.25">
      <c r="A28" s="176" t="s">
        <v>87</v>
      </c>
      <c r="B28" s="7" t="s">
        <v>91</v>
      </c>
      <c r="C28" s="119" t="s">
        <v>29</v>
      </c>
      <c r="D28" s="120" t="s">
        <v>29</v>
      </c>
      <c r="E28" s="30" t="s">
        <v>29</v>
      </c>
      <c r="F28" s="120" t="s">
        <v>29</v>
      </c>
      <c r="G28" s="30" t="s">
        <v>29</v>
      </c>
      <c r="H28" s="121" t="s">
        <v>29</v>
      </c>
      <c r="I28" s="78">
        <v>73</v>
      </c>
      <c r="J28" s="32">
        <v>57</v>
      </c>
      <c r="K28" s="27">
        <v>0.78082191780821919</v>
      </c>
      <c r="L28" s="32">
        <v>45</v>
      </c>
      <c r="M28" s="27">
        <v>0.61643835616438358</v>
      </c>
      <c r="N28" s="33">
        <v>2.7571428571428576</v>
      </c>
      <c r="O28" s="78">
        <v>63</v>
      </c>
      <c r="P28" s="32">
        <v>46</v>
      </c>
      <c r="Q28" s="27">
        <v>0.73015873015873012</v>
      </c>
      <c r="R28" s="32">
        <v>35</v>
      </c>
      <c r="S28" s="27">
        <v>0.55555555555555558</v>
      </c>
      <c r="T28" s="33">
        <v>2.7355555555555555</v>
      </c>
    </row>
    <row r="29" spans="1:20" x14ac:dyDescent="0.25">
      <c r="A29" s="177"/>
      <c r="B29" s="7" t="s">
        <v>92</v>
      </c>
      <c r="C29" s="119" t="s">
        <v>29</v>
      </c>
      <c r="D29" s="120" t="s">
        <v>29</v>
      </c>
      <c r="E29" s="30" t="s">
        <v>29</v>
      </c>
      <c r="F29" s="120" t="s">
        <v>29</v>
      </c>
      <c r="G29" s="30" t="s">
        <v>29</v>
      </c>
      <c r="H29" s="121" t="s">
        <v>29</v>
      </c>
      <c r="I29" s="78">
        <v>101</v>
      </c>
      <c r="J29" s="32">
        <v>64</v>
      </c>
      <c r="K29" s="27">
        <v>0.63366336633663367</v>
      </c>
      <c r="L29" s="32">
        <v>53</v>
      </c>
      <c r="M29" s="27">
        <v>0.52475247524752477</v>
      </c>
      <c r="N29" s="33">
        <v>2.8111111111111109</v>
      </c>
      <c r="O29" s="78">
        <v>67</v>
      </c>
      <c r="P29" s="32">
        <v>51</v>
      </c>
      <c r="Q29" s="27">
        <v>0.76119402985074625</v>
      </c>
      <c r="R29" s="32">
        <v>36</v>
      </c>
      <c r="S29" s="27">
        <v>0.53731343283582089</v>
      </c>
      <c r="T29" s="33">
        <v>2.6755555555555559</v>
      </c>
    </row>
    <row r="30" spans="1:20" x14ac:dyDescent="0.25">
      <c r="A30" s="177"/>
      <c r="B30" s="7" t="s">
        <v>93</v>
      </c>
      <c r="C30" s="78">
        <v>1</v>
      </c>
      <c r="D30" s="32">
        <v>1</v>
      </c>
      <c r="E30" s="27">
        <v>1</v>
      </c>
      <c r="F30" s="32">
        <v>1</v>
      </c>
      <c r="G30" s="27">
        <v>1</v>
      </c>
      <c r="H30" s="33">
        <v>4</v>
      </c>
      <c r="I30" s="78">
        <v>114</v>
      </c>
      <c r="J30" s="32">
        <v>90</v>
      </c>
      <c r="K30" s="27">
        <v>0.78947368421052633</v>
      </c>
      <c r="L30" s="32">
        <v>73</v>
      </c>
      <c r="M30" s="27">
        <v>0.64035087719298245</v>
      </c>
      <c r="N30" s="33">
        <v>3.0113636363636362</v>
      </c>
      <c r="O30" s="78">
        <v>60</v>
      </c>
      <c r="P30" s="32">
        <v>57</v>
      </c>
      <c r="Q30" s="27">
        <v>0.95</v>
      </c>
      <c r="R30" s="32">
        <v>42</v>
      </c>
      <c r="S30" s="27">
        <v>0.7</v>
      </c>
      <c r="T30" s="33">
        <v>2.5672727272727274</v>
      </c>
    </row>
    <row r="31" spans="1:20" x14ac:dyDescent="0.25">
      <c r="A31" s="177"/>
      <c r="B31" s="7" t="s">
        <v>94</v>
      </c>
      <c r="C31" s="78">
        <v>2</v>
      </c>
      <c r="D31" s="32">
        <v>2</v>
      </c>
      <c r="E31" s="27">
        <v>1</v>
      </c>
      <c r="F31" s="32">
        <v>2</v>
      </c>
      <c r="G31" s="27">
        <v>1</v>
      </c>
      <c r="H31" s="33">
        <v>4</v>
      </c>
      <c r="I31" s="78">
        <v>134</v>
      </c>
      <c r="J31" s="32">
        <v>104</v>
      </c>
      <c r="K31" s="27">
        <v>0.77611940298507465</v>
      </c>
      <c r="L31" s="32">
        <v>77</v>
      </c>
      <c r="M31" s="27">
        <v>0.57462686567164178</v>
      </c>
      <c r="N31" s="33">
        <v>2.4533980582524268</v>
      </c>
      <c r="O31" s="78">
        <v>40</v>
      </c>
      <c r="P31" s="32">
        <v>31</v>
      </c>
      <c r="Q31" s="27">
        <v>0.77500000000000002</v>
      </c>
      <c r="R31" s="32">
        <v>29</v>
      </c>
      <c r="S31" s="27">
        <v>0.72499999999999998</v>
      </c>
      <c r="T31" s="33">
        <v>3.4275862068965521</v>
      </c>
    </row>
    <row r="32" spans="1:20" x14ac:dyDescent="0.25">
      <c r="A32" s="177"/>
      <c r="B32" s="7" t="s">
        <v>95</v>
      </c>
      <c r="C32" s="78">
        <v>2</v>
      </c>
      <c r="D32" s="32">
        <v>2</v>
      </c>
      <c r="E32" s="27">
        <v>1</v>
      </c>
      <c r="F32" s="32">
        <v>2</v>
      </c>
      <c r="G32" s="27">
        <v>1</v>
      </c>
      <c r="H32" s="33">
        <v>4</v>
      </c>
      <c r="I32" s="78">
        <v>119</v>
      </c>
      <c r="J32" s="32">
        <v>90</v>
      </c>
      <c r="K32" s="27">
        <v>0.75630252100840334</v>
      </c>
      <c r="L32" s="32">
        <v>70</v>
      </c>
      <c r="M32" s="27">
        <v>0.58823529411764708</v>
      </c>
      <c r="N32" s="33">
        <v>2.7764044943820223</v>
      </c>
      <c r="O32" s="78">
        <v>56</v>
      </c>
      <c r="P32" s="32">
        <v>41</v>
      </c>
      <c r="Q32" s="27">
        <v>0.7321428571428571</v>
      </c>
      <c r="R32" s="32">
        <v>35</v>
      </c>
      <c r="S32" s="27">
        <v>0.625</v>
      </c>
      <c r="T32" s="33">
        <v>2.9375</v>
      </c>
    </row>
    <row r="33" spans="1:20" s="71" customFormat="1" x14ac:dyDescent="0.25">
      <c r="A33" s="178"/>
      <c r="B33" s="53" t="s">
        <v>27</v>
      </c>
      <c r="C33" s="79">
        <f>IFERROR(SUM(C28:C32), "--")</f>
        <v>5</v>
      </c>
      <c r="D33" s="67">
        <f>IFERROR(SUM(D28:D32), "--")</f>
        <v>5</v>
      </c>
      <c r="E33" s="68">
        <f>IFERROR(D33/C33, "--")</f>
        <v>1</v>
      </c>
      <c r="F33" s="67">
        <f>IFERROR(SUM(F28:F32), "--")</f>
        <v>5</v>
      </c>
      <c r="G33" s="68">
        <f>IFERROR(F33/C33, "--")</f>
        <v>1</v>
      </c>
      <c r="H33" s="70" t="s">
        <v>29</v>
      </c>
      <c r="I33" s="79">
        <f>IFERROR(SUM(I28:I32), "--")</f>
        <v>541</v>
      </c>
      <c r="J33" s="67">
        <f>IFERROR(SUM(J28:J32), "--")</f>
        <v>405</v>
      </c>
      <c r="K33" s="68">
        <f>IFERROR(J33/I33, "--")</f>
        <v>0.74861367837338266</v>
      </c>
      <c r="L33" s="67">
        <f>IFERROR(SUM(L28:L32), "--")</f>
        <v>318</v>
      </c>
      <c r="M33" s="68">
        <f>IFERROR(L33/I33, "--")</f>
        <v>0.5878003696857671</v>
      </c>
      <c r="N33" s="70" t="s">
        <v>29</v>
      </c>
      <c r="O33" s="79">
        <f>IFERROR(SUM(O28:O32), "--")</f>
        <v>286</v>
      </c>
      <c r="P33" s="67">
        <f>IFERROR(SUM(P28:P32), "--")</f>
        <v>226</v>
      </c>
      <c r="Q33" s="68">
        <f>IFERROR(P33/O33, "--")</f>
        <v>0.79020979020979021</v>
      </c>
      <c r="R33" s="67">
        <f>IFERROR(SUM(R28:R32), "--")</f>
        <v>177</v>
      </c>
      <c r="S33" s="68">
        <f>IFERROR(R33/O33, "--")</f>
        <v>0.61888111888111885</v>
      </c>
      <c r="T33" s="70" t="s">
        <v>29</v>
      </c>
    </row>
    <row r="34" spans="1:20" x14ac:dyDescent="0.25">
      <c r="A34" s="148" t="s">
        <v>15</v>
      </c>
      <c r="B34" s="34" t="s">
        <v>91</v>
      </c>
      <c r="C34" s="83" t="s">
        <v>29</v>
      </c>
      <c r="D34" s="37" t="s">
        <v>29</v>
      </c>
      <c r="E34" s="91" t="s">
        <v>29</v>
      </c>
      <c r="F34" s="37" t="s">
        <v>29</v>
      </c>
      <c r="G34" s="91" t="s">
        <v>29</v>
      </c>
      <c r="H34" s="90" t="s">
        <v>29</v>
      </c>
      <c r="I34" s="80">
        <v>3</v>
      </c>
      <c r="J34" s="35">
        <v>3</v>
      </c>
      <c r="K34" s="58">
        <v>1</v>
      </c>
      <c r="L34" s="35">
        <v>3</v>
      </c>
      <c r="M34" s="58">
        <v>1</v>
      </c>
      <c r="N34" s="36">
        <v>3.15</v>
      </c>
      <c r="O34" s="80">
        <v>1</v>
      </c>
      <c r="P34" s="35">
        <v>0</v>
      </c>
      <c r="Q34" s="58">
        <v>0</v>
      </c>
      <c r="R34" s="35">
        <v>0</v>
      </c>
      <c r="S34" s="58">
        <v>0</v>
      </c>
      <c r="T34" s="36" t="s">
        <v>29</v>
      </c>
    </row>
    <row r="35" spans="1:20" x14ac:dyDescent="0.25">
      <c r="A35" s="149"/>
      <c r="B35" s="34" t="s">
        <v>92</v>
      </c>
      <c r="C35" s="83" t="s">
        <v>29</v>
      </c>
      <c r="D35" s="37" t="s">
        <v>29</v>
      </c>
      <c r="E35" s="91" t="s">
        <v>29</v>
      </c>
      <c r="F35" s="37" t="s">
        <v>29</v>
      </c>
      <c r="G35" s="91" t="s">
        <v>29</v>
      </c>
      <c r="H35" s="90" t="s">
        <v>29</v>
      </c>
      <c r="I35" s="80">
        <v>2</v>
      </c>
      <c r="J35" s="35">
        <v>1</v>
      </c>
      <c r="K35" s="58">
        <v>0.5</v>
      </c>
      <c r="L35" s="35">
        <v>1</v>
      </c>
      <c r="M35" s="58">
        <v>0.5</v>
      </c>
      <c r="N35" s="36">
        <v>4</v>
      </c>
      <c r="O35" s="80">
        <v>1</v>
      </c>
      <c r="P35" s="35">
        <v>0</v>
      </c>
      <c r="Q35" s="58">
        <v>0</v>
      </c>
      <c r="R35" s="35">
        <v>0</v>
      </c>
      <c r="S35" s="58">
        <v>0</v>
      </c>
      <c r="T35" s="36" t="s">
        <v>29</v>
      </c>
    </row>
    <row r="36" spans="1:20" x14ac:dyDescent="0.25">
      <c r="A36" s="149"/>
      <c r="B36" s="34" t="s">
        <v>93</v>
      </c>
      <c r="C36" s="83" t="s">
        <v>29</v>
      </c>
      <c r="D36" s="37" t="s">
        <v>29</v>
      </c>
      <c r="E36" s="91" t="s">
        <v>29</v>
      </c>
      <c r="F36" s="37" t="s">
        <v>29</v>
      </c>
      <c r="G36" s="91" t="s">
        <v>29</v>
      </c>
      <c r="H36" s="90" t="s">
        <v>29</v>
      </c>
      <c r="I36" s="83" t="s">
        <v>29</v>
      </c>
      <c r="J36" s="37" t="s">
        <v>29</v>
      </c>
      <c r="K36" s="91" t="s">
        <v>29</v>
      </c>
      <c r="L36" s="37" t="s">
        <v>29</v>
      </c>
      <c r="M36" s="91" t="s">
        <v>29</v>
      </c>
      <c r="N36" s="90" t="s">
        <v>29</v>
      </c>
      <c r="O36" s="83" t="s">
        <v>29</v>
      </c>
      <c r="P36" s="37" t="s">
        <v>29</v>
      </c>
      <c r="Q36" s="91" t="s">
        <v>29</v>
      </c>
      <c r="R36" s="37" t="s">
        <v>29</v>
      </c>
      <c r="S36" s="91" t="s">
        <v>29</v>
      </c>
      <c r="T36" s="90" t="s">
        <v>29</v>
      </c>
    </row>
    <row r="37" spans="1:20" x14ac:dyDescent="0.25">
      <c r="A37" s="149"/>
      <c r="B37" s="34" t="s">
        <v>94</v>
      </c>
      <c r="C37" s="83" t="s">
        <v>29</v>
      </c>
      <c r="D37" s="37" t="s">
        <v>29</v>
      </c>
      <c r="E37" s="91" t="s">
        <v>29</v>
      </c>
      <c r="F37" s="37" t="s">
        <v>29</v>
      </c>
      <c r="G37" s="91" t="s">
        <v>29</v>
      </c>
      <c r="H37" s="90" t="s">
        <v>29</v>
      </c>
      <c r="I37" s="80">
        <v>7</v>
      </c>
      <c r="J37" s="35">
        <v>3</v>
      </c>
      <c r="K37" s="58">
        <v>0.42857142857142855</v>
      </c>
      <c r="L37" s="35">
        <v>1</v>
      </c>
      <c r="M37" s="58">
        <v>0.14285714285714285</v>
      </c>
      <c r="N37" s="36">
        <v>0.9</v>
      </c>
      <c r="O37" s="80">
        <v>4</v>
      </c>
      <c r="P37" s="35">
        <v>4</v>
      </c>
      <c r="Q37" s="58">
        <v>1</v>
      </c>
      <c r="R37" s="35">
        <v>2</v>
      </c>
      <c r="S37" s="58">
        <v>0.5</v>
      </c>
      <c r="T37" s="36">
        <v>3.85</v>
      </c>
    </row>
    <row r="38" spans="1:20" x14ac:dyDescent="0.25">
      <c r="A38" s="149"/>
      <c r="B38" s="34" t="s">
        <v>95</v>
      </c>
      <c r="C38" s="83" t="s">
        <v>29</v>
      </c>
      <c r="D38" s="37" t="s">
        <v>29</v>
      </c>
      <c r="E38" s="91" t="s">
        <v>29</v>
      </c>
      <c r="F38" s="37" t="s">
        <v>29</v>
      </c>
      <c r="G38" s="91" t="s">
        <v>29</v>
      </c>
      <c r="H38" s="90" t="s">
        <v>29</v>
      </c>
      <c r="I38" s="80">
        <v>3</v>
      </c>
      <c r="J38" s="35">
        <v>3</v>
      </c>
      <c r="K38" s="58">
        <v>1</v>
      </c>
      <c r="L38" s="35">
        <v>3</v>
      </c>
      <c r="M38" s="58">
        <v>1</v>
      </c>
      <c r="N38" s="36">
        <v>3.4333333333333336</v>
      </c>
      <c r="O38" s="80">
        <v>3</v>
      </c>
      <c r="P38" s="35">
        <v>1</v>
      </c>
      <c r="Q38" s="58">
        <v>0.33333333333333331</v>
      </c>
      <c r="R38" s="35">
        <v>1</v>
      </c>
      <c r="S38" s="58">
        <v>0.33333333333333331</v>
      </c>
      <c r="T38" s="36">
        <v>3.3</v>
      </c>
    </row>
    <row r="39" spans="1:20" s="71" customFormat="1" x14ac:dyDescent="0.25">
      <c r="A39" s="150"/>
      <c r="B39" s="72" t="s">
        <v>27</v>
      </c>
      <c r="C39" s="81">
        <f>IFERROR(SUM(C34:C38), "--")</f>
        <v>0</v>
      </c>
      <c r="D39" s="73">
        <f>IFERROR(SUM(D34:D38), "--")</f>
        <v>0</v>
      </c>
      <c r="E39" s="74" t="str">
        <f>IFERROR(D39/C39, "--")</f>
        <v>--</v>
      </c>
      <c r="F39" s="73">
        <f>IFERROR(SUM(F34:F38), "--")</f>
        <v>0</v>
      </c>
      <c r="G39" s="74" t="str">
        <f>IFERROR(F39/C39, "--")</f>
        <v>--</v>
      </c>
      <c r="H39" s="75" t="s">
        <v>29</v>
      </c>
      <c r="I39" s="81">
        <f>IFERROR(SUM(I34:I38), "--")</f>
        <v>15</v>
      </c>
      <c r="J39" s="73">
        <f>IFERROR(SUM(J34:J38), "--")</f>
        <v>10</v>
      </c>
      <c r="K39" s="74">
        <f>IFERROR(J39/I39, "--")</f>
        <v>0.66666666666666663</v>
      </c>
      <c r="L39" s="73">
        <f>IFERROR(SUM(L34:L38), "--")</f>
        <v>8</v>
      </c>
      <c r="M39" s="74">
        <f>IFERROR(L39/I39, "--")</f>
        <v>0.53333333333333333</v>
      </c>
      <c r="N39" s="75" t="s">
        <v>29</v>
      </c>
      <c r="O39" s="81">
        <f>IFERROR(SUM(O34:O38), "--")</f>
        <v>9</v>
      </c>
      <c r="P39" s="73">
        <f>IFERROR(SUM(P34:P38), "--")</f>
        <v>5</v>
      </c>
      <c r="Q39" s="74">
        <f>IFERROR(P39/O39, "--")</f>
        <v>0.55555555555555558</v>
      </c>
      <c r="R39" s="73">
        <f>IFERROR(SUM(R34:R38), "--")</f>
        <v>3</v>
      </c>
      <c r="S39" s="74">
        <f>IFERROR(R39/O39, "--")</f>
        <v>0.33333333333333331</v>
      </c>
      <c r="T39" s="75" t="s">
        <v>29</v>
      </c>
    </row>
    <row r="40" spans="1:20" ht="15" customHeight="1" x14ac:dyDescent="0.25">
      <c r="A40" s="173" t="s">
        <v>51</v>
      </c>
      <c r="B40" s="7" t="s">
        <v>91</v>
      </c>
      <c r="C40" s="119" t="s">
        <v>29</v>
      </c>
      <c r="D40" s="120" t="s">
        <v>29</v>
      </c>
      <c r="E40" s="30" t="s">
        <v>29</v>
      </c>
      <c r="F40" s="120" t="s">
        <v>29</v>
      </c>
      <c r="G40" s="30" t="s">
        <v>29</v>
      </c>
      <c r="H40" s="121" t="s">
        <v>29</v>
      </c>
      <c r="I40" s="78">
        <v>164</v>
      </c>
      <c r="J40" s="32">
        <v>126</v>
      </c>
      <c r="K40" s="27">
        <v>0.76829268292682928</v>
      </c>
      <c r="L40" s="32">
        <v>115</v>
      </c>
      <c r="M40" s="27">
        <v>0.70121951219512191</v>
      </c>
      <c r="N40" s="33">
        <v>3.2904761904761903</v>
      </c>
      <c r="O40" s="78">
        <v>138</v>
      </c>
      <c r="P40" s="32">
        <v>112</v>
      </c>
      <c r="Q40" s="27">
        <v>0.81159420289855078</v>
      </c>
      <c r="R40" s="32">
        <v>90</v>
      </c>
      <c r="S40" s="27">
        <v>0.65217391304347827</v>
      </c>
      <c r="T40" s="33">
        <v>2.7937499999999997</v>
      </c>
    </row>
    <row r="41" spans="1:20" x14ac:dyDescent="0.25">
      <c r="A41" s="174"/>
      <c r="B41" s="7" t="s">
        <v>92</v>
      </c>
      <c r="C41" s="78">
        <v>1</v>
      </c>
      <c r="D41" s="32">
        <v>0</v>
      </c>
      <c r="E41" s="27">
        <v>0</v>
      </c>
      <c r="F41" s="32">
        <v>0</v>
      </c>
      <c r="G41" s="27">
        <v>0</v>
      </c>
      <c r="H41" s="33" t="s">
        <v>29</v>
      </c>
      <c r="I41" s="78">
        <v>146</v>
      </c>
      <c r="J41" s="32">
        <v>107</v>
      </c>
      <c r="K41" s="27">
        <v>0.73287671232876717</v>
      </c>
      <c r="L41" s="32">
        <v>95</v>
      </c>
      <c r="M41" s="27">
        <v>0.65068493150684936</v>
      </c>
      <c r="N41" s="33">
        <v>3.0820754716981131</v>
      </c>
      <c r="O41" s="78">
        <v>120</v>
      </c>
      <c r="P41" s="32">
        <v>95</v>
      </c>
      <c r="Q41" s="27">
        <v>0.79166666666666663</v>
      </c>
      <c r="R41" s="32">
        <v>77</v>
      </c>
      <c r="S41" s="27">
        <v>0.64166666666666672</v>
      </c>
      <c r="T41" s="33">
        <v>3.097777777777778</v>
      </c>
    </row>
    <row r="42" spans="1:20" x14ac:dyDescent="0.25">
      <c r="A42" s="174"/>
      <c r="B42" s="7" t="s">
        <v>93</v>
      </c>
      <c r="C42" s="78">
        <v>1</v>
      </c>
      <c r="D42" s="32">
        <v>1</v>
      </c>
      <c r="E42" s="27">
        <v>1</v>
      </c>
      <c r="F42" s="32">
        <v>1</v>
      </c>
      <c r="G42" s="27">
        <v>1</v>
      </c>
      <c r="H42" s="33">
        <v>4</v>
      </c>
      <c r="I42" s="78">
        <v>199</v>
      </c>
      <c r="J42" s="32">
        <v>166</v>
      </c>
      <c r="K42" s="27">
        <v>0.83417085427135673</v>
      </c>
      <c r="L42" s="32">
        <v>145</v>
      </c>
      <c r="M42" s="27">
        <v>0.72864321608040206</v>
      </c>
      <c r="N42" s="33">
        <v>3.2303030303030305</v>
      </c>
      <c r="O42" s="78">
        <v>91</v>
      </c>
      <c r="P42" s="32">
        <v>77</v>
      </c>
      <c r="Q42" s="27">
        <v>0.84615384615384615</v>
      </c>
      <c r="R42" s="32">
        <v>63</v>
      </c>
      <c r="S42" s="27">
        <v>0.69230769230769229</v>
      </c>
      <c r="T42" s="33">
        <v>2.8500000000000005</v>
      </c>
    </row>
    <row r="43" spans="1:20" x14ac:dyDescent="0.25">
      <c r="A43" s="174"/>
      <c r="B43" s="7" t="s">
        <v>94</v>
      </c>
      <c r="C43" s="78">
        <v>2</v>
      </c>
      <c r="D43" s="32">
        <v>2</v>
      </c>
      <c r="E43" s="27">
        <v>1</v>
      </c>
      <c r="F43" s="32">
        <v>2</v>
      </c>
      <c r="G43" s="27">
        <v>1</v>
      </c>
      <c r="H43" s="33">
        <v>4</v>
      </c>
      <c r="I43" s="78">
        <v>220</v>
      </c>
      <c r="J43" s="32">
        <v>196</v>
      </c>
      <c r="K43" s="27">
        <v>0.89090909090909087</v>
      </c>
      <c r="L43" s="32">
        <v>186</v>
      </c>
      <c r="M43" s="27">
        <v>0.84545454545454546</v>
      </c>
      <c r="N43" s="33">
        <v>3.4454081632653066</v>
      </c>
      <c r="O43" s="78">
        <v>63</v>
      </c>
      <c r="P43" s="32">
        <v>58</v>
      </c>
      <c r="Q43" s="27">
        <v>0.92063492063492058</v>
      </c>
      <c r="R43" s="32">
        <v>53</v>
      </c>
      <c r="S43" s="27">
        <v>0.84126984126984128</v>
      </c>
      <c r="T43" s="33">
        <v>3.4490909090909097</v>
      </c>
    </row>
    <row r="44" spans="1:20" x14ac:dyDescent="0.25">
      <c r="A44" s="174"/>
      <c r="B44" s="7" t="s">
        <v>95</v>
      </c>
      <c r="C44" s="78">
        <v>2</v>
      </c>
      <c r="D44" s="32">
        <v>2</v>
      </c>
      <c r="E44" s="27">
        <v>1</v>
      </c>
      <c r="F44" s="32">
        <v>2</v>
      </c>
      <c r="G44" s="27">
        <v>1</v>
      </c>
      <c r="H44" s="33">
        <v>4</v>
      </c>
      <c r="I44" s="78">
        <v>154</v>
      </c>
      <c r="J44" s="32">
        <v>128</v>
      </c>
      <c r="K44" s="27">
        <v>0.83116883116883122</v>
      </c>
      <c r="L44" s="32">
        <v>119</v>
      </c>
      <c r="M44" s="27">
        <v>0.77272727272727271</v>
      </c>
      <c r="N44" s="33">
        <v>3.3046874999999996</v>
      </c>
      <c r="O44" s="78">
        <v>44</v>
      </c>
      <c r="P44" s="32">
        <v>36</v>
      </c>
      <c r="Q44" s="27">
        <v>0.81818181818181823</v>
      </c>
      <c r="R44" s="32">
        <v>31</v>
      </c>
      <c r="S44" s="27">
        <v>0.70454545454545459</v>
      </c>
      <c r="T44" s="33">
        <v>3.372727272727273</v>
      </c>
    </row>
    <row r="45" spans="1:20" s="71" customFormat="1" x14ac:dyDescent="0.25">
      <c r="A45" s="175"/>
      <c r="B45" s="53" t="s">
        <v>27</v>
      </c>
      <c r="C45" s="79">
        <f>IFERROR(SUM(C40:C44), "--")</f>
        <v>6</v>
      </c>
      <c r="D45" s="67">
        <f>IFERROR(SUM(D40:D44), "--")</f>
        <v>5</v>
      </c>
      <c r="E45" s="68">
        <f>IFERROR(D45/C45, "--")</f>
        <v>0.83333333333333337</v>
      </c>
      <c r="F45" s="67">
        <f>IFERROR(SUM(F40:F44), "--")</f>
        <v>5</v>
      </c>
      <c r="G45" s="68">
        <f>IFERROR(F45/C45, "--")</f>
        <v>0.83333333333333337</v>
      </c>
      <c r="H45" s="70" t="s">
        <v>29</v>
      </c>
      <c r="I45" s="79">
        <f>IFERROR(SUM(I40:I44), "--")</f>
        <v>883</v>
      </c>
      <c r="J45" s="67">
        <f>IFERROR(SUM(J40:J44), "--")</f>
        <v>723</v>
      </c>
      <c r="K45" s="68">
        <f>IFERROR(J45/I45, "--")</f>
        <v>0.81879954699886748</v>
      </c>
      <c r="L45" s="67">
        <f>IFERROR(SUM(L40:L44), "--")</f>
        <v>660</v>
      </c>
      <c r="M45" s="68">
        <f>IFERROR(L45/I45, "--")</f>
        <v>0.74745186862967161</v>
      </c>
      <c r="N45" s="70" t="s">
        <v>29</v>
      </c>
      <c r="O45" s="79">
        <f>IFERROR(SUM(O40:O44), "--")</f>
        <v>456</v>
      </c>
      <c r="P45" s="67">
        <f>IFERROR(SUM(P40:P44), "--")</f>
        <v>378</v>
      </c>
      <c r="Q45" s="68">
        <f>IFERROR(P45/O45, "--")</f>
        <v>0.82894736842105265</v>
      </c>
      <c r="R45" s="67">
        <f>IFERROR(SUM(R40:R44), "--")</f>
        <v>314</v>
      </c>
      <c r="S45" s="68">
        <f>IFERROR(R45/O45, "--")</f>
        <v>0.68859649122807021</v>
      </c>
      <c r="T45" s="70" t="s">
        <v>29</v>
      </c>
    </row>
    <row r="46" spans="1:20" ht="15" customHeight="1" x14ac:dyDescent="0.25">
      <c r="A46" s="154" t="s">
        <v>38</v>
      </c>
      <c r="B46" s="34" t="s">
        <v>91</v>
      </c>
      <c r="C46" s="83" t="s">
        <v>29</v>
      </c>
      <c r="D46" s="37" t="s">
        <v>29</v>
      </c>
      <c r="E46" s="91" t="s">
        <v>29</v>
      </c>
      <c r="F46" s="37" t="s">
        <v>29</v>
      </c>
      <c r="G46" s="91" t="s">
        <v>29</v>
      </c>
      <c r="H46" s="90" t="s">
        <v>29</v>
      </c>
      <c r="I46" s="83">
        <v>21</v>
      </c>
      <c r="J46" s="35">
        <v>14</v>
      </c>
      <c r="K46" s="58">
        <v>0.66666666666666663</v>
      </c>
      <c r="L46" s="35">
        <v>11</v>
      </c>
      <c r="M46" s="58">
        <v>0.52380952380952384</v>
      </c>
      <c r="N46" s="36">
        <v>2.7857142857142856</v>
      </c>
      <c r="O46" s="83">
        <v>25</v>
      </c>
      <c r="P46" s="35">
        <v>17</v>
      </c>
      <c r="Q46" s="58">
        <v>0.68</v>
      </c>
      <c r="R46" s="35">
        <v>15</v>
      </c>
      <c r="S46" s="58">
        <v>0.6</v>
      </c>
      <c r="T46" s="36">
        <v>2.8470588235294123</v>
      </c>
    </row>
    <row r="47" spans="1:20" x14ac:dyDescent="0.25">
      <c r="A47" s="155"/>
      <c r="B47" s="34" t="s">
        <v>92</v>
      </c>
      <c r="C47" s="83" t="s">
        <v>29</v>
      </c>
      <c r="D47" s="37" t="s">
        <v>29</v>
      </c>
      <c r="E47" s="91" t="s">
        <v>29</v>
      </c>
      <c r="F47" s="37" t="s">
        <v>29</v>
      </c>
      <c r="G47" s="91" t="s">
        <v>29</v>
      </c>
      <c r="H47" s="90" t="s">
        <v>29</v>
      </c>
      <c r="I47" s="80">
        <v>26</v>
      </c>
      <c r="J47" s="35">
        <v>18</v>
      </c>
      <c r="K47" s="58">
        <v>0.69230769230769229</v>
      </c>
      <c r="L47" s="35">
        <v>14</v>
      </c>
      <c r="M47" s="58">
        <v>0.53846153846153844</v>
      </c>
      <c r="N47" s="36">
        <v>2.35</v>
      </c>
      <c r="O47" s="80">
        <v>15</v>
      </c>
      <c r="P47" s="35">
        <v>12</v>
      </c>
      <c r="Q47" s="58">
        <v>0.8</v>
      </c>
      <c r="R47" s="35">
        <v>11</v>
      </c>
      <c r="S47" s="58">
        <v>0.73333333333333328</v>
      </c>
      <c r="T47" s="36">
        <v>3.1416666666666671</v>
      </c>
    </row>
    <row r="48" spans="1:20" x14ac:dyDescent="0.25">
      <c r="A48" s="155"/>
      <c r="B48" s="34" t="s">
        <v>93</v>
      </c>
      <c r="C48" s="83" t="s">
        <v>29</v>
      </c>
      <c r="D48" s="37" t="s">
        <v>29</v>
      </c>
      <c r="E48" s="91" t="s">
        <v>29</v>
      </c>
      <c r="F48" s="37" t="s">
        <v>29</v>
      </c>
      <c r="G48" s="91" t="s">
        <v>29</v>
      </c>
      <c r="H48" s="90" t="s">
        <v>29</v>
      </c>
      <c r="I48" s="80">
        <v>25</v>
      </c>
      <c r="J48" s="35">
        <v>20</v>
      </c>
      <c r="K48" s="58">
        <v>0.8</v>
      </c>
      <c r="L48" s="35">
        <v>13</v>
      </c>
      <c r="M48" s="58">
        <v>0.52</v>
      </c>
      <c r="N48" s="36">
        <v>2.25</v>
      </c>
      <c r="O48" s="80">
        <v>17</v>
      </c>
      <c r="P48" s="35">
        <v>15</v>
      </c>
      <c r="Q48" s="58">
        <v>0.88235294117647056</v>
      </c>
      <c r="R48" s="35">
        <v>12</v>
      </c>
      <c r="S48" s="58">
        <v>0.70588235294117652</v>
      </c>
      <c r="T48" s="36">
        <v>2.7266666666666666</v>
      </c>
    </row>
    <row r="49" spans="1:20" x14ac:dyDescent="0.25">
      <c r="A49" s="155"/>
      <c r="B49" s="34" t="s">
        <v>94</v>
      </c>
      <c r="C49" s="83" t="s">
        <v>29</v>
      </c>
      <c r="D49" s="37" t="s">
        <v>29</v>
      </c>
      <c r="E49" s="91" t="s">
        <v>29</v>
      </c>
      <c r="F49" s="37" t="s">
        <v>29</v>
      </c>
      <c r="G49" s="91" t="s">
        <v>29</v>
      </c>
      <c r="H49" s="90" t="s">
        <v>29</v>
      </c>
      <c r="I49" s="80">
        <v>44</v>
      </c>
      <c r="J49" s="35">
        <v>30</v>
      </c>
      <c r="K49" s="58">
        <v>0.68181818181818177</v>
      </c>
      <c r="L49" s="35">
        <v>24</v>
      </c>
      <c r="M49" s="58">
        <v>0.54545454545454541</v>
      </c>
      <c r="N49" s="36">
        <v>2.9</v>
      </c>
      <c r="O49" s="80">
        <v>6</v>
      </c>
      <c r="P49" s="35">
        <v>4</v>
      </c>
      <c r="Q49" s="58">
        <v>0.66666666666666663</v>
      </c>
      <c r="R49" s="35">
        <v>1</v>
      </c>
      <c r="S49" s="58">
        <v>0.16666666666666666</v>
      </c>
      <c r="T49" s="36">
        <v>2.5</v>
      </c>
    </row>
    <row r="50" spans="1:20" x14ac:dyDescent="0.25">
      <c r="A50" s="155"/>
      <c r="B50" s="34" t="s">
        <v>95</v>
      </c>
      <c r="C50" s="83" t="s">
        <v>29</v>
      </c>
      <c r="D50" s="37" t="s">
        <v>29</v>
      </c>
      <c r="E50" s="91" t="s">
        <v>29</v>
      </c>
      <c r="F50" s="37" t="s">
        <v>29</v>
      </c>
      <c r="G50" s="91" t="s">
        <v>29</v>
      </c>
      <c r="H50" s="90" t="s">
        <v>29</v>
      </c>
      <c r="I50" s="80">
        <v>43</v>
      </c>
      <c r="J50" s="35">
        <v>33</v>
      </c>
      <c r="K50" s="58">
        <v>0.76744186046511631</v>
      </c>
      <c r="L50" s="35">
        <v>28</v>
      </c>
      <c r="M50" s="58">
        <v>0.65116279069767447</v>
      </c>
      <c r="N50" s="36">
        <v>3.09375</v>
      </c>
      <c r="O50" s="80">
        <v>14</v>
      </c>
      <c r="P50" s="35">
        <v>13</v>
      </c>
      <c r="Q50" s="58">
        <v>0.9285714285714286</v>
      </c>
      <c r="R50" s="35">
        <v>12</v>
      </c>
      <c r="S50" s="58">
        <v>0.8571428571428571</v>
      </c>
      <c r="T50" s="36">
        <v>3.6666666666666665</v>
      </c>
    </row>
    <row r="51" spans="1:20" s="71" customFormat="1" x14ac:dyDescent="0.25">
      <c r="A51" s="156"/>
      <c r="B51" s="72" t="s">
        <v>27</v>
      </c>
      <c r="C51" s="81">
        <f>IFERROR(SUM(C46:C50), "--")</f>
        <v>0</v>
      </c>
      <c r="D51" s="73">
        <f>IFERROR(SUM(D46:D50), "--")</f>
        <v>0</v>
      </c>
      <c r="E51" s="74" t="str">
        <f>IFERROR(D51/C51, "--")</f>
        <v>--</v>
      </c>
      <c r="F51" s="73">
        <f>IFERROR(SUM(F46:F50), "--")</f>
        <v>0</v>
      </c>
      <c r="G51" s="74" t="str">
        <f>IFERROR(F51/C51, "--")</f>
        <v>--</v>
      </c>
      <c r="H51" s="75" t="s">
        <v>29</v>
      </c>
      <c r="I51" s="81">
        <f>IFERROR(SUM(I46:I50), "--")</f>
        <v>159</v>
      </c>
      <c r="J51" s="73">
        <f>IFERROR(SUM(J46:J50), "--")</f>
        <v>115</v>
      </c>
      <c r="K51" s="74">
        <f>IFERROR(J51/I51, "--")</f>
        <v>0.72327044025157228</v>
      </c>
      <c r="L51" s="73">
        <f>IFERROR(SUM(L46:L50), "--")</f>
        <v>90</v>
      </c>
      <c r="M51" s="74">
        <f>IFERROR(L51/I51, "--")</f>
        <v>0.56603773584905659</v>
      </c>
      <c r="N51" s="75" t="s">
        <v>29</v>
      </c>
      <c r="O51" s="81">
        <f>IFERROR(SUM(O46:O50), "--")</f>
        <v>77</v>
      </c>
      <c r="P51" s="73">
        <f>IFERROR(SUM(P46:P50), "--")</f>
        <v>61</v>
      </c>
      <c r="Q51" s="74">
        <f>IFERROR(P51/O51, "--")</f>
        <v>0.79220779220779225</v>
      </c>
      <c r="R51" s="73">
        <f>IFERROR(SUM(R46:R50), "--")</f>
        <v>51</v>
      </c>
      <c r="S51" s="74">
        <f>IFERROR(R51/O51, "--")</f>
        <v>0.66233766233766234</v>
      </c>
      <c r="T51" s="75" t="s">
        <v>29</v>
      </c>
    </row>
    <row r="52" spans="1:20" ht="15" customHeight="1" x14ac:dyDescent="0.25">
      <c r="A52" s="173" t="s">
        <v>39</v>
      </c>
      <c r="B52" s="76" t="s">
        <v>91</v>
      </c>
      <c r="C52" s="119" t="s">
        <v>29</v>
      </c>
      <c r="D52" s="120" t="s">
        <v>29</v>
      </c>
      <c r="E52" s="30" t="s">
        <v>29</v>
      </c>
      <c r="F52" s="120" t="s">
        <v>29</v>
      </c>
      <c r="G52" s="30" t="s">
        <v>29</v>
      </c>
      <c r="H52" s="121" t="s">
        <v>29</v>
      </c>
      <c r="I52" s="78">
        <v>5</v>
      </c>
      <c r="J52" s="32">
        <v>5</v>
      </c>
      <c r="K52" s="27">
        <v>1</v>
      </c>
      <c r="L52" s="32">
        <v>5</v>
      </c>
      <c r="M52" s="27">
        <v>1</v>
      </c>
      <c r="N52" s="33">
        <v>3.4</v>
      </c>
      <c r="O52" s="78">
        <v>4</v>
      </c>
      <c r="P52" s="32">
        <v>3</v>
      </c>
      <c r="Q52" s="27">
        <v>0.75</v>
      </c>
      <c r="R52" s="32">
        <v>3</v>
      </c>
      <c r="S52" s="27">
        <v>0.75</v>
      </c>
      <c r="T52" s="33">
        <v>4</v>
      </c>
    </row>
    <row r="53" spans="1:20" x14ac:dyDescent="0.25">
      <c r="A53" s="174"/>
      <c r="B53" s="76" t="s">
        <v>92</v>
      </c>
      <c r="C53" s="119" t="s">
        <v>29</v>
      </c>
      <c r="D53" s="120" t="s">
        <v>29</v>
      </c>
      <c r="E53" s="30" t="s">
        <v>29</v>
      </c>
      <c r="F53" s="120" t="s">
        <v>29</v>
      </c>
      <c r="G53" s="30" t="s">
        <v>29</v>
      </c>
      <c r="H53" s="121" t="s">
        <v>29</v>
      </c>
      <c r="I53" s="78">
        <v>6</v>
      </c>
      <c r="J53" s="32">
        <v>4</v>
      </c>
      <c r="K53" s="27">
        <v>0.66666666666666663</v>
      </c>
      <c r="L53" s="32">
        <v>4</v>
      </c>
      <c r="M53" s="27">
        <v>0.66666666666666663</v>
      </c>
      <c r="N53" s="33">
        <v>4</v>
      </c>
      <c r="O53" s="78">
        <v>3</v>
      </c>
      <c r="P53" s="32">
        <v>1</v>
      </c>
      <c r="Q53" s="27">
        <v>0.33333333333333331</v>
      </c>
      <c r="R53" s="32">
        <v>1</v>
      </c>
      <c r="S53" s="27">
        <v>0.33333333333333331</v>
      </c>
      <c r="T53" s="33">
        <v>4</v>
      </c>
    </row>
    <row r="54" spans="1:20" x14ac:dyDescent="0.25">
      <c r="A54" s="174"/>
      <c r="B54" s="76" t="s">
        <v>93</v>
      </c>
      <c r="C54" s="119" t="s">
        <v>29</v>
      </c>
      <c r="D54" s="120" t="s">
        <v>29</v>
      </c>
      <c r="E54" s="30" t="s">
        <v>29</v>
      </c>
      <c r="F54" s="120" t="s">
        <v>29</v>
      </c>
      <c r="G54" s="30" t="s">
        <v>29</v>
      </c>
      <c r="H54" s="121" t="s">
        <v>29</v>
      </c>
      <c r="I54" s="78">
        <v>5</v>
      </c>
      <c r="J54" s="32">
        <v>4</v>
      </c>
      <c r="K54" s="27">
        <v>0.8</v>
      </c>
      <c r="L54" s="32">
        <v>2</v>
      </c>
      <c r="M54" s="27">
        <v>0.4</v>
      </c>
      <c r="N54" s="33">
        <v>2.25</v>
      </c>
      <c r="O54" s="78">
        <v>5</v>
      </c>
      <c r="P54" s="32">
        <v>5</v>
      </c>
      <c r="Q54" s="27">
        <v>1</v>
      </c>
      <c r="R54" s="32">
        <v>4</v>
      </c>
      <c r="S54" s="27">
        <v>0.8</v>
      </c>
      <c r="T54" s="33">
        <v>4</v>
      </c>
    </row>
    <row r="55" spans="1:20" x14ac:dyDescent="0.25">
      <c r="A55" s="174"/>
      <c r="B55" s="76" t="s">
        <v>94</v>
      </c>
      <c r="C55" s="119" t="s">
        <v>29</v>
      </c>
      <c r="D55" s="120" t="s">
        <v>29</v>
      </c>
      <c r="E55" s="30" t="s">
        <v>29</v>
      </c>
      <c r="F55" s="120" t="s">
        <v>29</v>
      </c>
      <c r="G55" s="30" t="s">
        <v>29</v>
      </c>
      <c r="H55" s="121" t="s">
        <v>29</v>
      </c>
      <c r="I55" s="78">
        <v>5</v>
      </c>
      <c r="J55" s="32">
        <v>5</v>
      </c>
      <c r="K55" s="27">
        <v>1</v>
      </c>
      <c r="L55" s="32">
        <v>5</v>
      </c>
      <c r="M55" s="27">
        <v>1</v>
      </c>
      <c r="N55" s="33">
        <v>3.6</v>
      </c>
      <c r="O55" s="78">
        <v>2</v>
      </c>
      <c r="P55" s="32">
        <v>0</v>
      </c>
      <c r="Q55" s="27">
        <v>0</v>
      </c>
      <c r="R55" s="32">
        <v>0</v>
      </c>
      <c r="S55" s="27">
        <v>0</v>
      </c>
      <c r="T55" s="33" t="s">
        <v>29</v>
      </c>
    </row>
    <row r="56" spans="1:20" x14ac:dyDescent="0.25">
      <c r="A56" s="174"/>
      <c r="B56" s="76" t="s">
        <v>95</v>
      </c>
      <c r="C56" s="119" t="s">
        <v>29</v>
      </c>
      <c r="D56" s="120" t="s">
        <v>29</v>
      </c>
      <c r="E56" s="30" t="s">
        <v>29</v>
      </c>
      <c r="F56" s="120" t="s">
        <v>29</v>
      </c>
      <c r="G56" s="30" t="s">
        <v>29</v>
      </c>
      <c r="H56" s="121" t="s">
        <v>29</v>
      </c>
      <c r="I56" s="78">
        <v>6</v>
      </c>
      <c r="J56" s="32">
        <v>6</v>
      </c>
      <c r="K56" s="27">
        <v>1</v>
      </c>
      <c r="L56" s="32">
        <v>6</v>
      </c>
      <c r="M56" s="27">
        <v>1</v>
      </c>
      <c r="N56" s="33">
        <v>3.5</v>
      </c>
      <c r="O56" s="119" t="s">
        <v>29</v>
      </c>
      <c r="P56" s="120" t="s">
        <v>29</v>
      </c>
      <c r="Q56" s="30" t="s">
        <v>29</v>
      </c>
      <c r="R56" s="120" t="s">
        <v>29</v>
      </c>
      <c r="S56" s="30" t="s">
        <v>29</v>
      </c>
      <c r="T56" s="121" t="s">
        <v>29</v>
      </c>
    </row>
    <row r="57" spans="1:20" s="71" customFormat="1" x14ac:dyDescent="0.25">
      <c r="A57" s="175"/>
      <c r="B57" s="77" t="s">
        <v>27</v>
      </c>
      <c r="C57" s="82">
        <f>IFERROR(SUM(C52:C56), "--")</f>
        <v>0</v>
      </c>
      <c r="D57" s="77">
        <f>IFERROR(SUM(D52:D56), "--")</f>
        <v>0</v>
      </c>
      <c r="E57" s="68" t="str">
        <f>IFERROR(D57/C57, "--")</f>
        <v>--</v>
      </c>
      <c r="F57" s="77">
        <f>IFERROR(SUM(F52:F56), "--")</f>
        <v>0</v>
      </c>
      <c r="G57" s="68" t="str">
        <f>IFERROR(F57/C57, "--")</f>
        <v>--</v>
      </c>
      <c r="H57" s="70" t="s">
        <v>29</v>
      </c>
      <c r="I57" s="79">
        <f>IFERROR(SUM(I52:I56), "--")</f>
        <v>27</v>
      </c>
      <c r="J57" s="67">
        <f>IFERROR(SUM(J52:J56), "--")</f>
        <v>24</v>
      </c>
      <c r="K57" s="68">
        <f>IFERROR(J57/I57, "--")</f>
        <v>0.88888888888888884</v>
      </c>
      <c r="L57" s="67">
        <f>IFERROR(SUM(L52:L56), "--")</f>
        <v>22</v>
      </c>
      <c r="M57" s="68">
        <f>IFERROR(L57/I57, "--")</f>
        <v>0.81481481481481477</v>
      </c>
      <c r="N57" s="70" t="s">
        <v>29</v>
      </c>
      <c r="O57" s="79">
        <f>IFERROR(SUM(O52:O56), "--")</f>
        <v>14</v>
      </c>
      <c r="P57" s="67">
        <f>IFERROR(SUM(P52:P56), "--")</f>
        <v>9</v>
      </c>
      <c r="Q57" s="68">
        <f>IFERROR(P57/O57, "--")</f>
        <v>0.6428571428571429</v>
      </c>
      <c r="R57" s="67">
        <f>IFERROR(SUM(R52:R56), "--")</f>
        <v>8</v>
      </c>
      <c r="S57" s="68">
        <f>IFERROR(R57/O57, "--")</f>
        <v>0.5714285714285714</v>
      </c>
      <c r="T57" s="70" t="s">
        <v>29</v>
      </c>
    </row>
  </sheetData>
  <mergeCells count="18">
    <mergeCell ref="I1:N1"/>
    <mergeCell ref="O1:T1"/>
    <mergeCell ref="A2:A3"/>
    <mergeCell ref="I2:N2"/>
    <mergeCell ref="O2:T2"/>
    <mergeCell ref="C2:H2"/>
    <mergeCell ref="B2:B3"/>
    <mergeCell ref="C1:H1"/>
    <mergeCell ref="A1:B1"/>
    <mergeCell ref="A4:A9"/>
    <mergeCell ref="A10:A15"/>
    <mergeCell ref="A52:A57"/>
    <mergeCell ref="A46:A51"/>
    <mergeCell ref="A40:A45"/>
    <mergeCell ref="A34:A39"/>
    <mergeCell ref="A28:A33"/>
    <mergeCell ref="A22:A27"/>
    <mergeCell ref="A16:A21"/>
  </mergeCells>
  <hyperlinks>
    <hyperlink ref="C3" location="Definitions!A3" display="Enrollment"/>
    <hyperlink ref="I3" location="Definitions!A3" display="Enrollment"/>
    <hyperlink ref="O3" location="Definitions!A3" display="Enrollment"/>
    <hyperlink ref="D3" location="Definitions!A5" display="Retained"/>
    <hyperlink ref="J3" location="Definitions!A5" display="Retained"/>
    <hyperlink ref="P3" location="Definitions!A5" display="Retained"/>
    <hyperlink ref="K3" location="Definitions!A6" display="Retention Rate"/>
    <hyperlink ref="Q3" location="Definitions!A6" display="Retention Rate"/>
    <hyperlink ref="L3" location="Definitions!A7" display="Successful"/>
    <hyperlink ref="R3" location="Definitions!A7" display="Successful"/>
    <hyperlink ref="M3" location="Definitions!A8" display="Success Rate"/>
    <hyperlink ref="S3" location="Definitions!A8" display="Success Rate"/>
    <hyperlink ref="N3" location="Definitions!A9" display="Course GPA"/>
    <hyperlink ref="T3" location="Definitions!A9" display="Course GPA"/>
    <hyperlink ref="I2:N2" location="Definitions!A12" display="100% Online"/>
    <hyperlink ref="O2:T2" location="Definitions!A13" display="Less Than 50% Online"/>
  </hyperlinks>
  <printOptions horizontalCentered="1"/>
  <pageMargins left="0.5" right="0.5" top="0.75" bottom="0.75" header="0.3" footer="0.3"/>
  <pageSetup fitToWidth="2" fitToHeight="0" orientation="landscape" r:id="rId1"/>
  <headerFooter>
    <oddHeader>&amp;CCuyamaca College Program Review 2019-2020</oddHeader>
    <oddFooter>&amp;CInstitutional Effectiveness, Success, and Equity Office (August 2019)</oddFooter>
  </headerFooter>
  <rowBreaks count="1" manualBreakCount="1">
    <brk id="33" max="19" man="1"/>
  </rowBreaks>
  <colBreaks count="2" manualBreakCount="2">
    <brk id="8" max="56" man="1"/>
    <brk id="14"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K7"/>
  <sheetViews>
    <sheetView zoomScaleNormal="100" workbookViewId="0">
      <selection sqref="A1:K1"/>
    </sheetView>
  </sheetViews>
  <sheetFormatPr defaultColWidth="6.28515625" defaultRowHeight="15" x14ac:dyDescent="0.25"/>
  <cols>
    <col min="1" max="1" width="13.7109375" customWidth="1"/>
    <col min="2" max="11" width="11.28515625" style="1" customWidth="1"/>
  </cols>
  <sheetData>
    <row r="1" spans="1:11" ht="30" customHeight="1" x14ac:dyDescent="0.25">
      <c r="A1" s="143" t="s">
        <v>103</v>
      </c>
      <c r="B1" s="144"/>
      <c r="C1" s="144"/>
      <c r="D1" s="144"/>
      <c r="E1" s="144"/>
      <c r="F1" s="144"/>
      <c r="G1" s="144"/>
      <c r="H1" s="144"/>
      <c r="I1" s="144"/>
      <c r="J1" s="144"/>
      <c r="K1" s="144"/>
    </row>
    <row r="2" spans="1:11" s="39" customFormat="1" ht="45" x14ac:dyDescent="0.25">
      <c r="A2" s="52" t="s">
        <v>1</v>
      </c>
      <c r="B2" s="64" t="s">
        <v>30</v>
      </c>
      <c r="C2" s="64" t="s">
        <v>31</v>
      </c>
      <c r="D2" s="64" t="s">
        <v>83</v>
      </c>
      <c r="E2" s="64" t="s">
        <v>86</v>
      </c>
      <c r="F2" s="64" t="s">
        <v>89</v>
      </c>
      <c r="G2" s="64" t="s">
        <v>32</v>
      </c>
      <c r="H2" s="64" t="s">
        <v>85</v>
      </c>
      <c r="I2" s="64" t="s">
        <v>46</v>
      </c>
      <c r="J2" s="64" t="s">
        <v>33</v>
      </c>
      <c r="K2" s="64" t="s">
        <v>34</v>
      </c>
    </row>
    <row r="3" spans="1:11" x14ac:dyDescent="0.25">
      <c r="A3" s="20" t="s">
        <v>91</v>
      </c>
      <c r="B3" s="42">
        <v>31</v>
      </c>
      <c r="C3" s="43">
        <v>2931.9996316529996</v>
      </c>
      <c r="D3" s="44">
        <v>361.48435848267769</v>
      </c>
      <c r="E3" s="43">
        <v>97.733321055099992</v>
      </c>
      <c r="F3" s="43">
        <v>8.1110000000000024</v>
      </c>
      <c r="G3" s="45">
        <v>3.3140000000000018</v>
      </c>
      <c r="H3" s="44">
        <v>12.049478616089257</v>
      </c>
      <c r="I3" s="42">
        <v>552</v>
      </c>
      <c r="J3" s="42">
        <v>824</v>
      </c>
      <c r="K3" s="46">
        <v>0.66990291262135926</v>
      </c>
    </row>
    <row r="4" spans="1:11" x14ac:dyDescent="0.25">
      <c r="A4" s="20" t="s">
        <v>92</v>
      </c>
      <c r="B4" s="42">
        <v>22</v>
      </c>
      <c r="C4" s="43">
        <v>2742.9996956340001</v>
      </c>
      <c r="D4" s="44">
        <v>364.256838366355</v>
      </c>
      <c r="E4" s="43">
        <v>91.433323187799999</v>
      </c>
      <c r="F4" s="43">
        <v>7.5304000000000002</v>
      </c>
      <c r="G4" s="45">
        <v>4.8172999999999995</v>
      </c>
      <c r="H4" s="44">
        <v>12.141894612211834</v>
      </c>
      <c r="I4" s="42">
        <v>516</v>
      </c>
      <c r="J4" s="42">
        <v>872</v>
      </c>
      <c r="K4" s="46">
        <v>0.59174311926605505</v>
      </c>
    </row>
    <row r="5" spans="1:11" x14ac:dyDescent="0.25">
      <c r="A5" s="20" t="s">
        <v>93</v>
      </c>
      <c r="B5" s="42">
        <v>22</v>
      </c>
      <c r="C5" s="43">
        <v>2964.9997345439997</v>
      </c>
      <c r="D5" s="44">
        <v>435.72820764236485</v>
      </c>
      <c r="E5" s="43">
        <v>98.833324484799988</v>
      </c>
      <c r="F5" s="43">
        <v>6.8046999999999986</v>
      </c>
      <c r="G5" s="45">
        <v>4.5100999999999987</v>
      </c>
      <c r="H5" s="44">
        <v>14.524273588078829</v>
      </c>
      <c r="I5" s="42">
        <v>559</v>
      </c>
      <c r="J5" s="42">
        <v>908</v>
      </c>
      <c r="K5" s="46">
        <v>0.61563876651982374</v>
      </c>
    </row>
    <row r="6" spans="1:11" x14ac:dyDescent="0.25">
      <c r="A6" s="20" t="s">
        <v>94</v>
      </c>
      <c r="B6" s="42">
        <v>22</v>
      </c>
      <c r="C6" s="43">
        <v>2920.02831702</v>
      </c>
      <c r="D6" s="47">
        <v>467.27929541046581</v>
      </c>
      <c r="E6" s="45">
        <v>97.334277233999998</v>
      </c>
      <c r="F6" s="45">
        <v>6.2489999999999979</v>
      </c>
      <c r="G6" s="45">
        <v>4.6157999999999983</v>
      </c>
      <c r="H6" s="47">
        <v>15.575976513682194</v>
      </c>
      <c r="I6" s="42">
        <v>567</v>
      </c>
      <c r="J6" s="42">
        <v>926</v>
      </c>
      <c r="K6" s="46">
        <v>0.61231101511879049</v>
      </c>
    </row>
    <row r="7" spans="1:11" x14ac:dyDescent="0.25">
      <c r="A7" s="20" t="s">
        <v>95</v>
      </c>
      <c r="B7" s="42">
        <v>23</v>
      </c>
      <c r="C7" s="43">
        <v>2473.9996727970001</v>
      </c>
      <c r="D7" s="44">
        <v>399.47033404330568</v>
      </c>
      <c r="E7" s="43">
        <v>82.466655759900007</v>
      </c>
      <c r="F7" s="43">
        <v>6.1931999999999992</v>
      </c>
      <c r="G7" s="45">
        <v>4.1433999999999989</v>
      </c>
      <c r="H7" s="44">
        <v>13.315677801443522</v>
      </c>
      <c r="I7" s="42">
        <v>463</v>
      </c>
      <c r="J7" s="42">
        <v>976</v>
      </c>
      <c r="K7" s="46">
        <v>0.47438524590163933</v>
      </c>
    </row>
  </sheetData>
  <mergeCells count="1">
    <mergeCell ref="A1:K1"/>
  </mergeCells>
  <hyperlinks>
    <hyperlink ref="B2" location="Definitions!A15" display="Primary Section Count"/>
    <hyperlink ref="C2" location="Definitions!A16" display="WSCH"/>
    <hyperlink ref="D2" location="Definitions!A17" display="WSCH/FTEF"/>
    <hyperlink ref="E2" location="Definitions!A18" display="FTES"/>
    <hyperlink ref="F2" location="Definitions!A19" display="FTEF"/>
    <hyperlink ref="G2" location="Definitions!A20" display="Load Cushion"/>
    <hyperlink ref="H2" location="Definitions!A21" display="FTES/FTEF"/>
    <hyperlink ref="I2" location="Definitions!A22" display="Enrollment"/>
    <hyperlink ref="J2" location="Definitions!A23" display="Capacity"/>
    <hyperlink ref="K2" location="Definitions!A24" display="Fill Rate"/>
  </hyperlinks>
  <printOptions horizontalCentered="1"/>
  <pageMargins left="0.5" right="0.5" top="0.75" bottom="0.75" header="0.3" footer="0.3"/>
  <pageSetup orientation="landscape" r:id="rId1"/>
  <headerFooter>
    <oddHeader>&amp;CCuyamaca College Program Review 2019-2020</oddHeader>
    <oddFooter>&amp;CInstitutional Effectiveness, Success, and Equity Office (August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36</vt:i4>
      </vt:variant>
    </vt:vector>
  </HeadingPairs>
  <TitlesOfParts>
    <vt:vector size="43" baseType="lpstr">
      <vt:lpstr>Definitions</vt:lpstr>
      <vt:lpstr>Student Characteristics</vt:lpstr>
      <vt:lpstr>Success Rates by Demographics</vt:lpstr>
      <vt:lpstr>Success Rates by Course</vt:lpstr>
      <vt:lpstr>Success Rates by DE Status</vt:lpstr>
      <vt:lpstr>Success Rates by DE &amp; Race</vt:lpstr>
      <vt:lpstr>Productivity</vt:lpstr>
      <vt:lpstr>Definitions!Print_Area</vt:lpstr>
      <vt:lpstr>'Success Rates by Course'!Print_Area</vt:lpstr>
      <vt:lpstr>'Success Rates by DE &amp; Race'!Print_Area</vt:lpstr>
      <vt:lpstr>'Success Rates by DE Status'!Print_Area</vt:lpstr>
      <vt:lpstr>'Success Rates by Course'!Print_Titles</vt:lpstr>
      <vt:lpstr>'Success Rates by DE &amp; Race'!Print_Titles</vt:lpstr>
      <vt:lpstr>'Success Rates by Demographics'!Print_Titles</vt:lpstr>
      <vt:lpstr>Sparkline20_24</vt:lpstr>
      <vt:lpstr>Sparkline20Younger</vt:lpstr>
      <vt:lpstr>Sparkline25_39</vt:lpstr>
      <vt:lpstr>Sparkline40</vt:lpstr>
      <vt:lpstr>SparklineAfricanAmerican</vt:lpstr>
      <vt:lpstr>SparklineAmericanIndian</vt:lpstr>
      <vt:lpstr>SparklineAsian</vt:lpstr>
      <vt:lpstr>SparklineCertificateOnly</vt:lpstr>
      <vt:lpstr>SparklineDegreeOnly</vt:lpstr>
      <vt:lpstr>SparklineFemale</vt:lpstr>
      <vt:lpstr>SparklineFilipino</vt:lpstr>
      <vt:lpstr>SparklineFT</vt:lpstr>
      <vt:lpstr>SparklineLatino</vt:lpstr>
      <vt:lpstr>SparklineMale</vt:lpstr>
      <vt:lpstr>SparklineMultipleRaces</vt:lpstr>
      <vt:lpstr>SparklineNoDegree</vt:lpstr>
      <vt:lpstr>SparklineOtherGoal</vt:lpstr>
      <vt:lpstr>SparklinePI</vt:lpstr>
      <vt:lpstr>SparklinePT</vt:lpstr>
      <vt:lpstr>SparklinePTFTTotal</vt:lpstr>
      <vt:lpstr>SparklineTotalAge</vt:lpstr>
      <vt:lpstr>SparklineTotalGender</vt:lpstr>
      <vt:lpstr>SparklineTotalGoal</vt:lpstr>
      <vt:lpstr>SparklineTotalRace</vt:lpstr>
      <vt:lpstr>SparklineTransferDegree</vt:lpstr>
      <vt:lpstr>SparklineTransferNoDegree</vt:lpstr>
      <vt:lpstr>SparklineUnknownGender</vt:lpstr>
      <vt:lpstr>SparklineUnknownRace</vt:lpstr>
      <vt:lpstr>SparklineWhite</vt:lpstr>
    </vt:vector>
  </TitlesOfParts>
  <Company>GCCCD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Hays</dc:creator>
  <cp:lastModifiedBy>Windows User</cp:lastModifiedBy>
  <cp:lastPrinted>2019-11-18T21:17:07Z</cp:lastPrinted>
  <dcterms:created xsi:type="dcterms:W3CDTF">2017-08-25T00:23:23Z</dcterms:created>
  <dcterms:modified xsi:type="dcterms:W3CDTF">2019-11-22T18:30:14Z</dcterms:modified>
</cp:coreProperties>
</file>